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овое\костанай\"/>
    </mc:Choice>
  </mc:AlternateContent>
  <xr:revisionPtr revIDLastSave="0" documentId="13_ncr:1_{7887ABB1-952A-4194-BF6E-F566D3C77A55}" xr6:coauthVersionLast="45" xr6:coauthVersionMax="45" xr10:uidLastSave="{00000000-0000-0000-0000-000000000000}"/>
  <bookViews>
    <workbookView xWindow="-120" yWindow="-120" windowWidth="20730" windowHeight="11160" firstSheet="4" activeTab="8" xr2:uid="{00000000-000D-0000-FFFF-FFFF00000000}"/>
  </bookViews>
  <sheets>
    <sheet name="лето-осень 1" sheetId="7" r:id="rId1"/>
    <sheet name="лето-осень 2" sheetId="6" r:id="rId2"/>
    <sheet name="лето-осень 3 " sheetId="10" r:id="rId3"/>
    <sheet name="лето-осень 4" sheetId="8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</sheets>
  <definedNames>
    <definedName name="_xlnm.Print_Area" localSheetId="4">'зима-весна 1н '!$A$1:$V$118</definedName>
    <definedName name="_xlnm.Print_Area" localSheetId="5">'зима-весна 2 н '!$A$1:$V$111</definedName>
    <definedName name="_xlnm.Print_Area" localSheetId="6">'зима-весна 3н '!$A$1:$T$112</definedName>
    <definedName name="_xlnm.Print_Area" localSheetId="7">'зима-весна 4 н'!$A$1:$V$113</definedName>
    <definedName name="_xlnm.Print_Area" localSheetId="0">'лето-осень 1'!$A$1:$V$112</definedName>
    <definedName name="_xlnm.Print_Area" localSheetId="1">'лето-осень 2'!$A$1:$R$110</definedName>
    <definedName name="_xlnm.Print_Area" localSheetId="2">'лето-осень 3 '!$A$1:$R$110</definedName>
    <definedName name="_xlnm.Print_Area" localSheetId="3">'лето-осень 4'!$A$1:$V$121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6" l="1"/>
  <c r="I45" i="16"/>
  <c r="N44" i="8"/>
  <c r="O44" i="8"/>
  <c r="P44" i="8"/>
  <c r="P50" i="19"/>
  <c r="O50" i="19"/>
  <c r="N50" i="19"/>
  <c r="P49" i="19"/>
  <c r="O49" i="19"/>
  <c r="N49" i="19"/>
  <c r="P65" i="19"/>
  <c r="O65" i="19"/>
  <c r="N65" i="19"/>
  <c r="P66" i="21"/>
  <c r="O66" i="21"/>
  <c r="N66" i="21"/>
  <c r="P78" i="18"/>
  <c r="O78" i="18"/>
  <c r="N78" i="18"/>
  <c r="P80" i="8"/>
  <c r="O80" i="8"/>
  <c r="N80" i="8"/>
  <c r="P65" i="6"/>
  <c r="O65" i="6"/>
  <c r="N65" i="6"/>
  <c r="P67" i="7"/>
  <c r="O67" i="7"/>
  <c r="N67" i="7"/>
  <c r="V26" i="20" l="1"/>
  <c r="U26" i="20"/>
  <c r="T26" i="20"/>
  <c r="S26" i="20"/>
  <c r="R26" i="20"/>
  <c r="Q26" i="20"/>
  <c r="P14" i="20"/>
  <c r="O14" i="20"/>
  <c r="N14" i="20"/>
  <c r="P13" i="20"/>
  <c r="O13" i="20"/>
  <c r="N13" i="20"/>
  <c r="P12" i="20"/>
  <c r="O12" i="20"/>
  <c r="N12" i="20"/>
  <c r="P11" i="20"/>
  <c r="O11" i="20"/>
  <c r="N11" i="20"/>
  <c r="P10" i="20"/>
  <c r="S10" i="20" s="1"/>
  <c r="V10" i="20" s="1"/>
  <c r="O10" i="20"/>
  <c r="R10" i="20" s="1"/>
  <c r="U10" i="20" s="1"/>
  <c r="N10" i="20"/>
  <c r="Q10" i="20" s="1"/>
  <c r="T10" i="20" s="1"/>
  <c r="N10" i="18" l="1"/>
  <c r="O10" i="18"/>
  <c r="P10" i="18"/>
  <c r="N11" i="18"/>
  <c r="O11" i="18"/>
  <c r="P11" i="18"/>
  <c r="N12" i="18"/>
  <c r="O12" i="18"/>
  <c r="P12" i="18"/>
  <c r="N13" i="18"/>
  <c r="O13" i="18"/>
  <c r="P13" i="18"/>
  <c r="N14" i="18"/>
  <c r="O14" i="18"/>
  <c r="P14" i="18"/>
  <c r="P13" i="8"/>
  <c r="O13" i="8"/>
  <c r="N13" i="8"/>
  <c r="P12" i="8"/>
  <c r="O12" i="8"/>
  <c r="N12" i="8"/>
  <c r="P11" i="8"/>
  <c r="O11" i="8"/>
  <c r="N11" i="8"/>
  <c r="P10" i="8"/>
  <c r="O10" i="8"/>
  <c r="R10" i="8" s="1"/>
  <c r="U10" i="8" s="1"/>
  <c r="N10" i="8"/>
  <c r="S10" i="18" l="1"/>
  <c r="V10" i="18" s="1"/>
  <c r="R10" i="18"/>
  <c r="U10" i="18" s="1"/>
  <c r="Q10" i="18"/>
  <c r="T10" i="18" s="1"/>
  <c r="Q10" i="8"/>
  <c r="T10" i="8" s="1"/>
  <c r="S10" i="8"/>
  <c r="V10" i="8" s="1"/>
  <c r="V33" i="8"/>
  <c r="V103" i="10"/>
  <c r="U103" i="10"/>
  <c r="T103" i="10"/>
  <c r="V101" i="10"/>
  <c r="U101" i="10"/>
  <c r="T101" i="10"/>
  <c r="V80" i="10"/>
  <c r="U80" i="10"/>
  <c r="T80" i="10"/>
  <c r="V77" i="10"/>
  <c r="U77" i="10"/>
  <c r="T77" i="10"/>
  <c r="V74" i="10"/>
  <c r="U74" i="10"/>
  <c r="T74" i="10"/>
  <c r="V69" i="10"/>
  <c r="U69" i="10"/>
  <c r="T69" i="10"/>
  <c r="V63" i="10"/>
  <c r="U63" i="10"/>
  <c r="T63" i="10"/>
  <c r="V60" i="10"/>
  <c r="U60" i="10"/>
  <c r="T60" i="10"/>
  <c r="V59" i="10"/>
  <c r="U59" i="10"/>
  <c r="T59" i="10"/>
  <c r="V57" i="10"/>
  <c r="U57" i="10"/>
  <c r="T57" i="10"/>
  <c r="V56" i="10"/>
  <c r="U56" i="10"/>
  <c r="T56" i="10"/>
  <c r="V53" i="10"/>
  <c r="U53" i="10"/>
  <c r="T53" i="10"/>
  <c r="V50" i="10"/>
  <c r="U50" i="10"/>
  <c r="T50" i="10"/>
  <c r="V40" i="10"/>
  <c r="U40" i="10"/>
  <c r="T40" i="10"/>
  <c r="V38" i="10"/>
  <c r="U38" i="10"/>
  <c r="T38" i="10"/>
  <c r="V35" i="10"/>
  <c r="U35" i="10"/>
  <c r="T35" i="10"/>
  <c r="V22" i="10"/>
  <c r="U22" i="10"/>
  <c r="T22" i="10"/>
  <c r="V21" i="10"/>
  <c r="U21" i="10"/>
  <c r="T21" i="10"/>
  <c r="V18" i="10"/>
  <c r="U18" i="10"/>
  <c r="T18" i="10"/>
  <c r="V10" i="10"/>
  <c r="U10" i="10"/>
  <c r="T10" i="10"/>
  <c r="V109" i="6"/>
  <c r="U109" i="6"/>
  <c r="T109" i="6"/>
  <c r="V106" i="6"/>
  <c r="U106" i="6"/>
  <c r="T106" i="6"/>
  <c r="V83" i="6"/>
  <c r="U83" i="6"/>
  <c r="T83" i="6"/>
  <c r="V81" i="6"/>
  <c r="U81" i="6"/>
  <c r="T81" i="6"/>
  <c r="V80" i="6"/>
  <c r="U80" i="6"/>
  <c r="T80" i="6"/>
  <c r="V75" i="6"/>
  <c r="U75" i="6"/>
  <c r="T75" i="6"/>
  <c r="V71" i="6"/>
  <c r="U71" i="6"/>
  <c r="T71" i="6"/>
  <c r="V54" i="6"/>
  <c r="U54" i="6"/>
  <c r="T54" i="6"/>
  <c r="V44" i="6"/>
  <c r="U44" i="6"/>
  <c r="T44" i="6"/>
  <c r="P22" i="8" l="1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P23" i="18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P16" i="18"/>
  <c r="O16" i="18"/>
  <c r="N16" i="18"/>
  <c r="P15" i="18"/>
  <c r="S15" i="18" s="1"/>
  <c r="O15" i="18"/>
  <c r="N15" i="18"/>
  <c r="Q15" i="18" s="1"/>
  <c r="Q14" i="8" l="1"/>
  <c r="S14" i="8"/>
  <c r="V14" i="8" s="1"/>
  <c r="R15" i="18"/>
  <c r="T15" i="18"/>
  <c r="V15" i="18"/>
  <c r="T14" i="8"/>
  <c r="R14" i="8"/>
  <c r="N10" i="21"/>
  <c r="O10" i="21"/>
  <c r="P10" i="21"/>
  <c r="N11" i="21"/>
  <c r="O11" i="21"/>
  <c r="P11" i="21"/>
  <c r="N12" i="21"/>
  <c r="O12" i="21"/>
  <c r="P12" i="21"/>
  <c r="N13" i="21"/>
  <c r="O13" i="21"/>
  <c r="P13" i="21"/>
  <c r="N14" i="21"/>
  <c r="O14" i="21"/>
  <c r="P14" i="21"/>
  <c r="N15" i="21"/>
  <c r="O15" i="21"/>
  <c r="P15" i="21"/>
  <c r="N16" i="21"/>
  <c r="O16" i="21"/>
  <c r="P16" i="21"/>
  <c r="N17" i="21"/>
  <c r="O17" i="21"/>
  <c r="P17" i="21"/>
  <c r="N18" i="21"/>
  <c r="O18" i="21"/>
  <c r="P18" i="21"/>
  <c r="N19" i="21"/>
  <c r="O19" i="21"/>
  <c r="P19" i="21"/>
  <c r="N20" i="21"/>
  <c r="O20" i="21"/>
  <c r="P20" i="21"/>
  <c r="N21" i="21"/>
  <c r="O21" i="21"/>
  <c r="P21" i="21"/>
  <c r="N22" i="21"/>
  <c r="O22" i="21"/>
  <c r="P22" i="21"/>
  <c r="N23" i="21"/>
  <c r="O23" i="21"/>
  <c r="P23" i="21"/>
  <c r="N24" i="21"/>
  <c r="Q24" i="21" s="1"/>
  <c r="T24" i="21" s="1"/>
  <c r="O24" i="21"/>
  <c r="P24" i="21"/>
  <c r="S24" i="21" s="1"/>
  <c r="V24" i="21" s="1"/>
  <c r="R24" i="21"/>
  <c r="U24" i="21" s="1"/>
  <c r="N25" i="21"/>
  <c r="Q25" i="21" s="1"/>
  <c r="T25" i="21" s="1"/>
  <c r="O25" i="21"/>
  <c r="R25" i="21" s="1"/>
  <c r="U25" i="21" s="1"/>
  <c r="P25" i="21"/>
  <c r="S25" i="21"/>
  <c r="V25" i="21" s="1"/>
  <c r="N28" i="21"/>
  <c r="O28" i="21"/>
  <c r="P28" i="21"/>
  <c r="N29" i="21"/>
  <c r="O29" i="21"/>
  <c r="P29" i="21"/>
  <c r="N30" i="21"/>
  <c r="O30" i="21"/>
  <c r="P30" i="21"/>
  <c r="N31" i="21"/>
  <c r="O31" i="21"/>
  <c r="P31" i="21"/>
  <c r="N32" i="21"/>
  <c r="O32" i="21"/>
  <c r="P32" i="21"/>
  <c r="N33" i="21"/>
  <c r="O33" i="21"/>
  <c r="P33" i="21"/>
  <c r="N34" i="21"/>
  <c r="O34" i="21"/>
  <c r="P34" i="21"/>
  <c r="N35" i="21"/>
  <c r="O35" i="21"/>
  <c r="P35" i="21"/>
  <c r="N36" i="21"/>
  <c r="O36" i="21"/>
  <c r="P36" i="21"/>
  <c r="N37" i="21"/>
  <c r="O37" i="21"/>
  <c r="P37" i="21"/>
  <c r="N38" i="21"/>
  <c r="O38" i="21"/>
  <c r="P38" i="21"/>
  <c r="N39" i="21"/>
  <c r="O39" i="21"/>
  <c r="R38" i="21" s="1"/>
  <c r="U38" i="21" s="1"/>
  <c r="P39" i="21"/>
  <c r="N40" i="21"/>
  <c r="O40" i="21"/>
  <c r="P40" i="21"/>
  <c r="N41" i="21"/>
  <c r="O41" i="21"/>
  <c r="P41" i="21"/>
  <c r="Q41" i="21"/>
  <c r="T41" i="21" s="1"/>
  <c r="N42" i="21"/>
  <c r="O42" i="21"/>
  <c r="P42" i="21"/>
  <c r="S41" i="21" s="1"/>
  <c r="V41" i="21" s="1"/>
  <c r="N43" i="21"/>
  <c r="Q43" i="21" s="1"/>
  <c r="T43" i="21" s="1"/>
  <c r="O43" i="21"/>
  <c r="R43" i="21" s="1"/>
  <c r="U43" i="21" s="1"/>
  <c r="P43" i="21"/>
  <c r="S43" i="21" s="1"/>
  <c r="V43" i="21" s="1"/>
  <c r="N46" i="21"/>
  <c r="O46" i="21"/>
  <c r="P46" i="21"/>
  <c r="N47" i="21"/>
  <c r="O47" i="21"/>
  <c r="P47" i="21"/>
  <c r="N48" i="21"/>
  <c r="O48" i="21"/>
  <c r="P48" i="21"/>
  <c r="N49" i="21"/>
  <c r="O49" i="21"/>
  <c r="P49" i="21"/>
  <c r="N50" i="21"/>
  <c r="O50" i="21"/>
  <c r="P50" i="21"/>
  <c r="N51" i="21"/>
  <c r="O51" i="21"/>
  <c r="P51" i="21"/>
  <c r="N52" i="21"/>
  <c r="O52" i="21"/>
  <c r="P52" i="21"/>
  <c r="N53" i="21"/>
  <c r="O53" i="21"/>
  <c r="P53" i="21"/>
  <c r="N54" i="21"/>
  <c r="O54" i="21"/>
  <c r="P54" i="21"/>
  <c r="N55" i="21"/>
  <c r="O55" i="21"/>
  <c r="P55" i="21"/>
  <c r="N56" i="21"/>
  <c r="O56" i="21"/>
  <c r="P56" i="21"/>
  <c r="N57" i="21"/>
  <c r="O57" i="21"/>
  <c r="P57" i="21"/>
  <c r="N58" i="21"/>
  <c r="O58" i="21"/>
  <c r="P58" i="21"/>
  <c r="N59" i="21"/>
  <c r="O59" i="21"/>
  <c r="P59" i="21"/>
  <c r="N60" i="21"/>
  <c r="O60" i="21"/>
  <c r="P60" i="21"/>
  <c r="N61" i="21"/>
  <c r="Q61" i="21" s="1"/>
  <c r="T61" i="21" s="1"/>
  <c r="O61" i="21"/>
  <c r="R61" i="21" s="1"/>
  <c r="U61" i="21" s="1"/>
  <c r="P61" i="21"/>
  <c r="S61" i="21" s="1"/>
  <c r="V61" i="21" s="1"/>
  <c r="N62" i="21"/>
  <c r="Q62" i="21" s="1"/>
  <c r="T62" i="21" s="1"/>
  <c r="O62" i="21"/>
  <c r="P62" i="21"/>
  <c r="S62" i="21" s="1"/>
  <c r="V62" i="21" s="1"/>
  <c r="R62" i="21"/>
  <c r="U62" i="21" s="1"/>
  <c r="N65" i="21"/>
  <c r="O65" i="21"/>
  <c r="P65" i="21"/>
  <c r="N67" i="21"/>
  <c r="O67" i="21"/>
  <c r="P67" i="21"/>
  <c r="N68" i="21"/>
  <c r="O68" i="21"/>
  <c r="P68" i="21"/>
  <c r="N69" i="21"/>
  <c r="O69" i="21"/>
  <c r="P69" i="21"/>
  <c r="N70" i="21"/>
  <c r="O70" i="21"/>
  <c r="P70" i="21"/>
  <c r="N71" i="21"/>
  <c r="O71" i="21"/>
  <c r="P71" i="21"/>
  <c r="N72" i="21"/>
  <c r="O72" i="21"/>
  <c r="P72" i="21"/>
  <c r="N73" i="21"/>
  <c r="O73" i="21"/>
  <c r="P73" i="21"/>
  <c r="N74" i="21"/>
  <c r="O74" i="21"/>
  <c r="P74" i="21"/>
  <c r="N75" i="21"/>
  <c r="O75" i="21"/>
  <c r="P75" i="21"/>
  <c r="N76" i="21"/>
  <c r="O76" i="21"/>
  <c r="P76" i="21"/>
  <c r="N77" i="21"/>
  <c r="O77" i="21"/>
  <c r="P77" i="21"/>
  <c r="N78" i="21"/>
  <c r="O78" i="21"/>
  <c r="Q76" i="21" s="1"/>
  <c r="T76" i="21" s="1"/>
  <c r="P78" i="21"/>
  <c r="N79" i="21"/>
  <c r="Q79" i="21" s="1"/>
  <c r="T79" i="21" s="1"/>
  <c r="O79" i="21"/>
  <c r="P79" i="21"/>
  <c r="S79" i="21" s="1"/>
  <c r="V79" i="21" s="1"/>
  <c r="R79" i="21"/>
  <c r="U79" i="21" s="1"/>
  <c r="N80" i="21"/>
  <c r="O80" i="21"/>
  <c r="P80" i="21"/>
  <c r="N81" i="21"/>
  <c r="O81" i="21"/>
  <c r="P81" i="21"/>
  <c r="N82" i="21"/>
  <c r="Q82" i="21" s="1"/>
  <c r="T82" i="21" s="1"/>
  <c r="O82" i="21"/>
  <c r="R82" i="21" s="1"/>
  <c r="U82" i="21" s="1"/>
  <c r="P82" i="21"/>
  <c r="S82" i="21" s="1"/>
  <c r="V82" i="21" s="1"/>
  <c r="N85" i="21"/>
  <c r="O85" i="21"/>
  <c r="P85" i="21"/>
  <c r="N86" i="21"/>
  <c r="O86" i="21"/>
  <c r="P86" i="21"/>
  <c r="N87" i="21"/>
  <c r="O87" i="21"/>
  <c r="P87" i="21"/>
  <c r="N88" i="21"/>
  <c r="O88" i="21"/>
  <c r="P88" i="21"/>
  <c r="N89" i="21"/>
  <c r="O89" i="21"/>
  <c r="P89" i="21"/>
  <c r="N90" i="21"/>
  <c r="O90" i="21"/>
  <c r="P90" i="21"/>
  <c r="N91" i="21"/>
  <c r="O91" i="21"/>
  <c r="P91" i="21"/>
  <c r="N92" i="21"/>
  <c r="O92" i="21"/>
  <c r="P92" i="21"/>
  <c r="N93" i="21"/>
  <c r="O93" i="21"/>
  <c r="P93" i="21"/>
  <c r="N94" i="21"/>
  <c r="O94" i="21"/>
  <c r="P94" i="21"/>
  <c r="N95" i="21"/>
  <c r="O95" i="21"/>
  <c r="P95" i="21"/>
  <c r="N96" i="21"/>
  <c r="O96" i="21"/>
  <c r="P96" i="21"/>
  <c r="N97" i="21"/>
  <c r="O97" i="21"/>
  <c r="P97" i="21"/>
  <c r="N98" i="21"/>
  <c r="O98" i="21"/>
  <c r="P98" i="21"/>
  <c r="N99" i="21"/>
  <c r="O99" i="21"/>
  <c r="P99" i="21"/>
  <c r="N100" i="21"/>
  <c r="O100" i="21"/>
  <c r="P100" i="21"/>
  <c r="N101" i="21"/>
  <c r="O101" i="21"/>
  <c r="P101" i="21"/>
  <c r="N102" i="21"/>
  <c r="O102" i="21"/>
  <c r="P102" i="21"/>
  <c r="N103" i="21"/>
  <c r="O103" i="21"/>
  <c r="P103" i="21"/>
  <c r="N104" i="21"/>
  <c r="O104" i="21"/>
  <c r="P104" i="21"/>
  <c r="N105" i="21"/>
  <c r="O105" i="21"/>
  <c r="P105" i="21"/>
  <c r="N106" i="21"/>
  <c r="O106" i="21"/>
  <c r="P106" i="21"/>
  <c r="N107" i="21"/>
  <c r="O107" i="21"/>
  <c r="P107" i="21"/>
  <c r="N108" i="21"/>
  <c r="O108" i="21"/>
  <c r="P108" i="21"/>
  <c r="N109" i="21"/>
  <c r="O109" i="21"/>
  <c r="R108" i="21" s="1"/>
  <c r="U108" i="21" s="1"/>
  <c r="P109" i="21"/>
  <c r="N110" i="21"/>
  <c r="Q110" i="21" s="1"/>
  <c r="T110" i="21" s="1"/>
  <c r="O110" i="21"/>
  <c r="P110" i="21"/>
  <c r="S110" i="21" s="1"/>
  <c r="V110" i="21" s="1"/>
  <c r="R110" i="21"/>
  <c r="U110" i="21" s="1"/>
  <c r="S108" i="21" l="1"/>
  <c r="V108" i="21" s="1"/>
  <c r="Q108" i="21"/>
  <c r="T108" i="21" s="1"/>
  <c r="Q72" i="21"/>
  <c r="T72" i="21" s="1"/>
  <c r="R76" i="21"/>
  <c r="U76" i="21" s="1"/>
  <c r="R41" i="21"/>
  <c r="U41" i="21" s="1"/>
  <c r="Q21" i="21"/>
  <c r="T21" i="21" s="1"/>
  <c r="S90" i="21"/>
  <c r="V90" i="21" s="1"/>
  <c r="Q90" i="21"/>
  <c r="T90" i="21" s="1"/>
  <c r="R85" i="21"/>
  <c r="U85" i="21" s="1"/>
  <c r="S85" i="21"/>
  <c r="V85" i="21" s="1"/>
  <c r="Q85" i="21"/>
  <c r="T85" i="21" s="1"/>
  <c r="S80" i="21"/>
  <c r="V80" i="21" s="1"/>
  <c r="Q80" i="21"/>
  <c r="T80" i="21" s="1"/>
  <c r="R80" i="21"/>
  <c r="U80" i="21" s="1"/>
  <c r="S65" i="21"/>
  <c r="V65" i="21" s="1"/>
  <c r="Q65" i="21"/>
  <c r="T65" i="21" s="1"/>
  <c r="S59" i="21"/>
  <c r="V59" i="21" s="1"/>
  <c r="Q59" i="21"/>
  <c r="T59" i="21" s="1"/>
  <c r="R59" i="21"/>
  <c r="U59" i="21" s="1"/>
  <c r="R50" i="21"/>
  <c r="U50" i="21" s="1"/>
  <c r="S50" i="21"/>
  <c r="V50" i="21" s="1"/>
  <c r="Q50" i="21"/>
  <c r="T50" i="21" s="1"/>
  <c r="R46" i="21"/>
  <c r="U46" i="21" s="1"/>
  <c r="R21" i="21"/>
  <c r="U21" i="21" s="1"/>
  <c r="Q10" i="21"/>
  <c r="T10" i="21" s="1"/>
  <c r="R72" i="21"/>
  <c r="U72" i="21" s="1"/>
  <c r="S10" i="21"/>
  <c r="V10" i="21" s="1"/>
  <c r="S72" i="21"/>
  <c r="V72" i="21" s="1"/>
  <c r="S28" i="21"/>
  <c r="V28" i="21" s="1"/>
  <c r="Q28" i="21"/>
  <c r="T28" i="21" s="1"/>
  <c r="R10" i="21"/>
  <c r="U10" i="21" s="1"/>
  <c r="U15" i="18"/>
  <c r="U14" i="8"/>
  <c r="Q97" i="21"/>
  <c r="T97" i="21" s="1"/>
  <c r="R28" i="21"/>
  <c r="U28" i="21" s="1"/>
  <c r="U44" i="21" s="1"/>
  <c r="S21" i="21"/>
  <c r="V21" i="21" s="1"/>
  <c r="R16" i="21"/>
  <c r="U16" i="21" s="1"/>
  <c r="S97" i="21"/>
  <c r="V97" i="21" s="1"/>
  <c r="V111" i="21" s="1"/>
  <c r="R97" i="21"/>
  <c r="U97" i="21" s="1"/>
  <c r="S76" i="21"/>
  <c r="V76" i="21" s="1"/>
  <c r="V83" i="21" s="1"/>
  <c r="T83" i="21"/>
  <c r="Q83" i="21"/>
  <c r="U63" i="21"/>
  <c r="R63" i="21"/>
  <c r="S111" i="21"/>
  <c r="Q111" i="21"/>
  <c r="T111" i="21"/>
  <c r="R44" i="21"/>
  <c r="R90" i="21"/>
  <c r="U90" i="21" s="1"/>
  <c r="R65" i="21"/>
  <c r="U65" i="21" s="1"/>
  <c r="S46" i="21"/>
  <c r="V46" i="21" s="1"/>
  <c r="Q46" i="21"/>
  <c r="T46" i="21" s="1"/>
  <c r="S38" i="21"/>
  <c r="V38" i="21" s="1"/>
  <c r="Q38" i="21"/>
  <c r="T38" i="21" s="1"/>
  <c r="S16" i="21"/>
  <c r="V16" i="21" s="1"/>
  <c r="Q16" i="21"/>
  <c r="S83" i="21" l="1"/>
  <c r="R26" i="21"/>
  <c r="U26" i="21"/>
  <c r="T16" i="21"/>
  <c r="T26" i="21" s="1"/>
  <c r="V44" i="21"/>
  <c r="S44" i="21"/>
  <c r="T44" i="21"/>
  <c r="Q44" i="21"/>
  <c r="S63" i="21"/>
  <c r="V63" i="21"/>
  <c r="R111" i="21"/>
  <c r="S26" i="21"/>
  <c r="Q26" i="21"/>
  <c r="Q63" i="21"/>
  <c r="T63" i="21"/>
  <c r="R83" i="21"/>
  <c r="U83" i="21"/>
  <c r="U111" i="21"/>
  <c r="V26" i="21"/>
  <c r="P59" i="7"/>
  <c r="O59" i="7"/>
  <c r="N59" i="7"/>
  <c r="P106" i="20" l="1"/>
  <c r="S106" i="20" s="1"/>
  <c r="V106" i="20" s="1"/>
  <c r="O106" i="20"/>
  <c r="R106" i="20" s="1"/>
  <c r="U106" i="20" s="1"/>
  <c r="N106" i="20"/>
  <c r="Q106" i="20" s="1"/>
  <c r="T106" i="20" s="1"/>
  <c r="P105" i="20"/>
  <c r="O105" i="20"/>
  <c r="N105" i="20"/>
  <c r="P104" i="20"/>
  <c r="S104" i="20" s="1"/>
  <c r="V104" i="20" s="1"/>
  <c r="O104" i="20"/>
  <c r="R104" i="20" s="1"/>
  <c r="U104" i="20" s="1"/>
  <c r="N104" i="20"/>
  <c r="P103" i="20"/>
  <c r="O103" i="20"/>
  <c r="N103" i="20"/>
  <c r="P102" i="20"/>
  <c r="O102" i="20"/>
  <c r="N102" i="20"/>
  <c r="P101" i="20"/>
  <c r="O101" i="20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R87" i="20" s="1"/>
  <c r="U87" i="20" s="1"/>
  <c r="N87" i="20"/>
  <c r="P86" i="20"/>
  <c r="O86" i="20"/>
  <c r="N86" i="20"/>
  <c r="P85" i="20"/>
  <c r="O85" i="20"/>
  <c r="N85" i="20"/>
  <c r="P84" i="20"/>
  <c r="O84" i="20"/>
  <c r="N84" i="20"/>
  <c r="P83" i="20"/>
  <c r="S83" i="20" s="1"/>
  <c r="V83" i="20" s="1"/>
  <c r="O83" i="20"/>
  <c r="R83" i="20" s="1"/>
  <c r="U83" i="20" s="1"/>
  <c r="N83" i="20"/>
  <c r="Q83" i="20" s="1"/>
  <c r="T83" i="20" s="1"/>
  <c r="P80" i="20"/>
  <c r="S80" i="20" s="1"/>
  <c r="V80" i="20" s="1"/>
  <c r="O80" i="20"/>
  <c r="R80" i="20" s="1"/>
  <c r="U80" i="20" s="1"/>
  <c r="N80" i="20"/>
  <c r="Q80" i="20" s="1"/>
  <c r="T80" i="20" s="1"/>
  <c r="P79" i="20"/>
  <c r="O79" i="20"/>
  <c r="N79" i="20"/>
  <c r="P78" i="20"/>
  <c r="O78" i="20"/>
  <c r="N78" i="20"/>
  <c r="P77" i="20"/>
  <c r="O77" i="20"/>
  <c r="R77" i="20" s="1"/>
  <c r="U77" i="20" s="1"/>
  <c r="N77" i="20"/>
  <c r="P76" i="20"/>
  <c r="O76" i="20"/>
  <c r="N76" i="20"/>
  <c r="P75" i="20"/>
  <c r="O75" i="20"/>
  <c r="N75" i="20"/>
  <c r="P74" i="20"/>
  <c r="O74" i="20"/>
  <c r="N74" i="20"/>
  <c r="P73" i="20"/>
  <c r="O73" i="20"/>
  <c r="N73" i="20"/>
  <c r="P72" i="20"/>
  <c r="S72" i="20" s="1"/>
  <c r="V72" i="20" s="1"/>
  <c r="O72" i="20"/>
  <c r="R72" i="20" s="1"/>
  <c r="U72" i="20" s="1"/>
  <c r="N72" i="20"/>
  <c r="Q72" i="20" s="1"/>
  <c r="T72" i="20" s="1"/>
  <c r="P71" i="20"/>
  <c r="O71" i="20"/>
  <c r="N71" i="20"/>
  <c r="P70" i="20"/>
  <c r="O70" i="20"/>
  <c r="N70" i="20"/>
  <c r="P69" i="20"/>
  <c r="O69" i="20"/>
  <c r="N69" i="20"/>
  <c r="P68" i="20"/>
  <c r="O68" i="20"/>
  <c r="N68" i="20"/>
  <c r="P67" i="20"/>
  <c r="O67" i="20"/>
  <c r="N67" i="20"/>
  <c r="P66" i="20"/>
  <c r="S66" i="20" s="1"/>
  <c r="O66" i="20"/>
  <c r="N66" i="20"/>
  <c r="P63" i="20"/>
  <c r="S63" i="20" s="1"/>
  <c r="V63" i="20" s="1"/>
  <c r="O63" i="20"/>
  <c r="R63" i="20" s="1"/>
  <c r="U63" i="20" s="1"/>
  <c r="N63" i="20"/>
  <c r="Q63" i="20" s="1"/>
  <c r="T63" i="20" s="1"/>
  <c r="P62" i="20"/>
  <c r="S62" i="20" s="1"/>
  <c r="V62" i="20" s="1"/>
  <c r="O62" i="20"/>
  <c r="R62" i="20" s="1"/>
  <c r="U62" i="20" s="1"/>
  <c r="N62" i="20"/>
  <c r="Q62" i="20" s="1"/>
  <c r="T62" i="20" s="1"/>
  <c r="P61" i="20"/>
  <c r="O61" i="20"/>
  <c r="N61" i="20"/>
  <c r="P60" i="20"/>
  <c r="S60" i="20" s="1"/>
  <c r="V60" i="20" s="1"/>
  <c r="O60" i="20"/>
  <c r="R60" i="20" s="1"/>
  <c r="U60" i="20" s="1"/>
  <c r="N60" i="20"/>
  <c r="P59" i="20"/>
  <c r="S59" i="20" s="1"/>
  <c r="V59" i="20" s="1"/>
  <c r="O59" i="20"/>
  <c r="R59" i="20" s="1"/>
  <c r="U59" i="20" s="1"/>
  <c r="N59" i="20"/>
  <c r="Q59" i="20" s="1"/>
  <c r="T59" i="20" s="1"/>
  <c r="P58" i="20"/>
  <c r="O58" i="20"/>
  <c r="N58" i="20"/>
  <c r="P57" i="20"/>
  <c r="O57" i="20"/>
  <c r="N57" i="20"/>
  <c r="P56" i="20"/>
  <c r="S56" i="20" s="1"/>
  <c r="V56" i="20" s="1"/>
  <c r="O56" i="20"/>
  <c r="N56" i="20"/>
  <c r="P55" i="20"/>
  <c r="O55" i="20"/>
  <c r="N55" i="20"/>
  <c r="P54" i="20"/>
  <c r="O54" i="20"/>
  <c r="N54" i="20"/>
  <c r="P53" i="20"/>
  <c r="S53" i="20" s="1"/>
  <c r="V53" i="20" s="1"/>
  <c r="O53" i="20"/>
  <c r="R53" i="20" s="1"/>
  <c r="U53" i="20" s="1"/>
  <c r="N53" i="20"/>
  <c r="Q53" i="20" s="1"/>
  <c r="T53" i="20" s="1"/>
  <c r="P52" i="20"/>
  <c r="O52" i="20"/>
  <c r="N52" i="20"/>
  <c r="P51" i="20"/>
  <c r="O51" i="20"/>
  <c r="N51" i="20"/>
  <c r="P50" i="20"/>
  <c r="O50" i="20"/>
  <c r="N50" i="20"/>
  <c r="P49" i="20"/>
  <c r="O49" i="20"/>
  <c r="N49" i="20"/>
  <c r="P48" i="20"/>
  <c r="O48" i="20"/>
  <c r="N48" i="20"/>
  <c r="P47" i="20"/>
  <c r="O47" i="20"/>
  <c r="N47" i="20"/>
  <c r="P43" i="20"/>
  <c r="S43" i="20" s="1"/>
  <c r="V43" i="20" s="1"/>
  <c r="O43" i="20"/>
  <c r="R43" i="20" s="1"/>
  <c r="U43" i="20" s="1"/>
  <c r="N43" i="20"/>
  <c r="Q43" i="20" s="1"/>
  <c r="T43" i="20" s="1"/>
  <c r="P42" i="20"/>
  <c r="O42" i="20"/>
  <c r="N42" i="20"/>
  <c r="Q41" i="20"/>
  <c r="T41" i="20" s="1"/>
  <c r="P41" i="20"/>
  <c r="S41" i="20" s="1"/>
  <c r="V41" i="20" s="1"/>
  <c r="O41" i="20"/>
  <c r="R41" i="20" s="1"/>
  <c r="U41" i="20" s="1"/>
  <c r="N41" i="20"/>
  <c r="P40" i="20"/>
  <c r="O40" i="20"/>
  <c r="N40" i="20"/>
  <c r="P39" i="20"/>
  <c r="O39" i="20"/>
  <c r="N39" i="20"/>
  <c r="P38" i="20"/>
  <c r="O38" i="20"/>
  <c r="R38" i="20" s="1"/>
  <c r="U38" i="20" s="1"/>
  <c r="N38" i="20"/>
  <c r="P37" i="20"/>
  <c r="O37" i="20"/>
  <c r="N37" i="20"/>
  <c r="P36" i="20"/>
  <c r="O36" i="20"/>
  <c r="N36" i="20"/>
  <c r="P35" i="20"/>
  <c r="O35" i="20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S28" i="20" s="1"/>
  <c r="V28" i="20" s="1"/>
  <c r="O28" i="20"/>
  <c r="R28" i="20" s="1"/>
  <c r="U28" i="20" s="1"/>
  <c r="N28" i="20"/>
  <c r="Q28" i="20" s="1"/>
  <c r="P25" i="20"/>
  <c r="S25" i="20" s="1"/>
  <c r="V25" i="20" s="1"/>
  <c r="O25" i="20"/>
  <c r="R25" i="20" s="1"/>
  <c r="U25" i="20" s="1"/>
  <c r="N25" i="20"/>
  <c r="Q25" i="20" s="1"/>
  <c r="T25" i="20" s="1"/>
  <c r="P24" i="20"/>
  <c r="S24" i="20" s="1"/>
  <c r="V24" i="20" s="1"/>
  <c r="O24" i="20"/>
  <c r="R24" i="20" s="1"/>
  <c r="U24" i="20" s="1"/>
  <c r="N24" i="20"/>
  <c r="Q24" i="20" s="1"/>
  <c r="T24" i="20" s="1"/>
  <c r="P23" i="20"/>
  <c r="O23" i="20"/>
  <c r="N23" i="20"/>
  <c r="P22" i="20"/>
  <c r="O22" i="20"/>
  <c r="N22" i="20"/>
  <c r="P21" i="20"/>
  <c r="O21" i="20"/>
  <c r="R21" i="20" s="1"/>
  <c r="U21" i="20" s="1"/>
  <c r="N21" i="20"/>
  <c r="Q21" i="20" s="1"/>
  <c r="T21" i="20" s="1"/>
  <c r="P20" i="20"/>
  <c r="O20" i="20"/>
  <c r="N20" i="20"/>
  <c r="P19" i="20"/>
  <c r="O19" i="20"/>
  <c r="N19" i="20"/>
  <c r="P18" i="20"/>
  <c r="O18" i="20"/>
  <c r="N18" i="20"/>
  <c r="P17" i="20"/>
  <c r="O17" i="20"/>
  <c r="N17" i="20"/>
  <c r="P16" i="20"/>
  <c r="O16" i="20"/>
  <c r="N16" i="20"/>
  <c r="P15" i="20"/>
  <c r="S15" i="20" s="1"/>
  <c r="V15" i="20" s="1"/>
  <c r="O15" i="20"/>
  <c r="R15" i="20" s="1"/>
  <c r="U15" i="20" s="1"/>
  <c r="N15" i="20"/>
  <c r="Q15" i="20" s="1"/>
  <c r="T15" i="20" s="1"/>
  <c r="P13" i="19"/>
  <c r="O13" i="19"/>
  <c r="N13" i="19"/>
  <c r="P12" i="19"/>
  <c r="O12" i="19"/>
  <c r="N12" i="19"/>
  <c r="P11" i="19"/>
  <c r="O11" i="19"/>
  <c r="N11" i="19"/>
  <c r="P10" i="19"/>
  <c r="O10" i="19"/>
  <c r="R10" i="19" s="1"/>
  <c r="U10" i="19" s="1"/>
  <c r="N10" i="19"/>
  <c r="P109" i="19"/>
  <c r="S109" i="19" s="1"/>
  <c r="V109" i="19" s="1"/>
  <c r="O109" i="19"/>
  <c r="R109" i="19" s="1"/>
  <c r="U109" i="19" s="1"/>
  <c r="N109" i="19"/>
  <c r="Q109" i="19" s="1"/>
  <c r="T109" i="19" s="1"/>
  <c r="P108" i="19"/>
  <c r="O108" i="19"/>
  <c r="N108" i="19"/>
  <c r="P107" i="19"/>
  <c r="O107" i="19"/>
  <c r="N107" i="19"/>
  <c r="P106" i="19"/>
  <c r="O106" i="19"/>
  <c r="R106" i="19" s="1"/>
  <c r="U106" i="19" s="1"/>
  <c r="N106" i="19"/>
  <c r="P105" i="19"/>
  <c r="O105" i="19"/>
  <c r="N105" i="19"/>
  <c r="P104" i="19"/>
  <c r="O104" i="19"/>
  <c r="N104" i="19"/>
  <c r="P103" i="19"/>
  <c r="O103" i="19"/>
  <c r="N103" i="19"/>
  <c r="P102" i="19"/>
  <c r="O102" i="19"/>
  <c r="N102" i="19"/>
  <c r="P101" i="19"/>
  <c r="O101" i="19"/>
  <c r="N101" i="19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P95" i="19"/>
  <c r="O95" i="19"/>
  <c r="N95" i="19"/>
  <c r="Q95" i="19" s="1"/>
  <c r="T95" i="19" s="1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R86" i="19" s="1"/>
  <c r="U86" i="19" s="1"/>
  <c r="N86" i="19"/>
  <c r="S83" i="19"/>
  <c r="V83" i="19" s="1"/>
  <c r="P83" i="19"/>
  <c r="O83" i="19"/>
  <c r="R83" i="19" s="1"/>
  <c r="U83" i="19" s="1"/>
  <c r="N83" i="19"/>
  <c r="Q83" i="19" s="1"/>
  <c r="T83" i="19" s="1"/>
  <c r="P82" i="19"/>
  <c r="O82" i="19"/>
  <c r="N82" i="19"/>
  <c r="P81" i="19"/>
  <c r="S81" i="19" s="1"/>
  <c r="V81" i="19" s="1"/>
  <c r="O81" i="19"/>
  <c r="R81" i="19" s="1"/>
  <c r="U81" i="19" s="1"/>
  <c r="N81" i="19"/>
  <c r="Q81" i="19" s="1"/>
  <c r="T81" i="19" s="1"/>
  <c r="P80" i="19"/>
  <c r="S80" i="19" s="1"/>
  <c r="V80" i="19" s="1"/>
  <c r="O80" i="19"/>
  <c r="R80" i="19" s="1"/>
  <c r="U80" i="19" s="1"/>
  <c r="N80" i="19"/>
  <c r="Q80" i="19" s="1"/>
  <c r="T80" i="19" s="1"/>
  <c r="P79" i="19"/>
  <c r="O79" i="19"/>
  <c r="N79" i="19"/>
  <c r="P78" i="19"/>
  <c r="O78" i="19"/>
  <c r="N78" i="19"/>
  <c r="P77" i="19"/>
  <c r="O77" i="19"/>
  <c r="N77" i="19"/>
  <c r="P76" i="19"/>
  <c r="O76" i="19"/>
  <c r="N76" i="19"/>
  <c r="Q75" i="19"/>
  <c r="T75" i="19" s="1"/>
  <c r="P75" i="19"/>
  <c r="S75" i="19" s="1"/>
  <c r="V75" i="19" s="1"/>
  <c r="O75" i="19"/>
  <c r="R75" i="19" s="1"/>
  <c r="U75" i="19" s="1"/>
  <c r="N75" i="19"/>
  <c r="P74" i="19"/>
  <c r="O74" i="19"/>
  <c r="N74" i="19"/>
  <c r="P73" i="19"/>
  <c r="O73" i="19"/>
  <c r="N73" i="19"/>
  <c r="P72" i="19"/>
  <c r="O72" i="19"/>
  <c r="N72" i="19"/>
  <c r="P71" i="19"/>
  <c r="S71" i="19" s="1"/>
  <c r="V71" i="19" s="1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S64" i="19"/>
  <c r="V64" i="19" s="1"/>
  <c r="P64" i="19"/>
  <c r="O64" i="19"/>
  <c r="R64" i="19" s="1"/>
  <c r="U64" i="19" s="1"/>
  <c r="N64" i="19"/>
  <c r="P61" i="19"/>
  <c r="S61" i="19" s="1"/>
  <c r="V61" i="19" s="1"/>
  <c r="O61" i="19"/>
  <c r="R61" i="19" s="1"/>
  <c r="U61" i="19" s="1"/>
  <c r="N61" i="19"/>
  <c r="Q61" i="19" s="1"/>
  <c r="T61" i="19" s="1"/>
  <c r="P60" i="19"/>
  <c r="S60" i="19" s="1"/>
  <c r="V60" i="19" s="1"/>
  <c r="O60" i="19"/>
  <c r="R60" i="19" s="1"/>
  <c r="U60" i="19" s="1"/>
  <c r="N60" i="19"/>
  <c r="Q60" i="19" s="1"/>
  <c r="T60" i="19" s="1"/>
  <c r="P59" i="19"/>
  <c r="O59" i="19"/>
  <c r="N59" i="19"/>
  <c r="P58" i="19"/>
  <c r="O58" i="19"/>
  <c r="N58" i="19"/>
  <c r="P57" i="19"/>
  <c r="S57" i="19" s="1"/>
  <c r="V57" i="19" s="1"/>
  <c r="O57" i="19"/>
  <c r="N57" i="19"/>
  <c r="Q57" i="19" s="1"/>
  <c r="T57" i="19" s="1"/>
  <c r="P56" i="19"/>
  <c r="O56" i="19"/>
  <c r="N56" i="19"/>
  <c r="P55" i="19"/>
  <c r="O55" i="19"/>
  <c r="N55" i="19"/>
  <c r="P54" i="19"/>
  <c r="S54" i="19" s="1"/>
  <c r="V54" i="19" s="1"/>
  <c r="O54" i="19"/>
  <c r="N54" i="19"/>
  <c r="P53" i="19"/>
  <c r="O53" i="19"/>
  <c r="N53" i="19"/>
  <c r="P52" i="19"/>
  <c r="O52" i="19"/>
  <c r="N52" i="19"/>
  <c r="P51" i="19"/>
  <c r="O51" i="19"/>
  <c r="N51" i="19"/>
  <c r="P48" i="19"/>
  <c r="O48" i="19"/>
  <c r="N48" i="19"/>
  <c r="P45" i="19"/>
  <c r="S45" i="19" s="1"/>
  <c r="V45" i="19" s="1"/>
  <c r="O45" i="19"/>
  <c r="R45" i="19" s="1"/>
  <c r="U45" i="19" s="1"/>
  <c r="N45" i="19"/>
  <c r="Q45" i="19" s="1"/>
  <c r="T45" i="19" s="1"/>
  <c r="P44" i="19"/>
  <c r="O44" i="19"/>
  <c r="N44" i="19"/>
  <c r="P43" i="19"/>
  <c r="S43" i="19" s="1"/>
  <c r="V43" i="19" s="1"/>
  <c r="O43" i="19"/>
  <c r="R43" i="19" s="1"/>
  <c r="U43" i="19" s="1"/>
  <c r="N43" i="19"/>
  <c r="P42" i="19"/>
  <c r="O42" i="19"/>
  <c r="N42" i="19"/>
  <c r="P41" i="19"/>
  <c r="O41" i="19"/>
  <c r="N41" i="19"/>
  <c r="P40" i="19"/>
  <c r="O40" i="19"/>
  <c r="N40" i="19"/>
  <c r="P39" i="19"/>
  <c r="O39" i="19"/>
  <c r="N39" i="19"/>
  <c r="P38" i="19"/>
  <c r="O38" i="19"/>
  <c r="N38" i="19"/>
  <c r="P37" i="19"/>
  <c r="S37" i="19" s="1"/>
  <c r="V37" i="19" s="1"/>
  <c r="O37" i="19"/>
  <c r="N37" i="19"/>
  <c r="P36" i="19"/>
  <c r="O36" i="19"/>
  <c r="N36" i="19"/>
  <c r="P35" i="19"/>
  <c r="O35" i="19"/>
  <c r="N35" i="19"/>
  <c r="P34" i="19"/>
  <c r="O34" i="19"/>
  <c r="N34" i="19"/>
  <c r="P33" i="19"/>
  <c r="O33" i="19"/>
  <c r="N33" i="19"/>
  <c r="P32" i="19"/>
  <c r="O32" i="19"/>
  <c r="N32" i="19"/>
  <c r="P31" i="19"/>
  <c r="S31" i="19" s="1"/>
  <c r="V31" i="19" s="1"/>
  <c r="O31" i="19"/>
  <c r="N31" i="19"/>
  <c r="Q31" i="19" s="1"/>
  <c r="T31" i="19" s="1"/>
  <c r="P30" i="19"/>
  <c r="O30" i="19"/>
  <c r="N30" i="19"/>
  <c r="P29" i="19"/>
  <c r="O29" i="19"/>
  <c r="N29" i="19"/>
  <c r="P28" i="19"/>
  <c r="O28" i="19"/>
  <c r="N28" i="19"/>
  <c r="P27" i="19"/>
  <c r="O27" i="19"/>
  <c r="N27" i="19"/>
  <c r="P26" i="19"/>
  <c r="O26" i="19"/>
  <c r="R26" i="19" s="1"/>
  <c r="U26" i="19" s="1"/>
  <c r="N26" i="19"/>
  <c r="P23" i="19"/>
  <c r="S23" i="19" s="1"/>
  <c r="V23" i="19" s="1"/>
  <c r="O23" i="19"/>
  <c r="R23" i="19" s="1"/>
  <c r="U23" i="19" s="1"/>
  <c r="N23" i="19"/>
  <c r="Q23" i="19" s="1"/>
  <c r="T23" i="19" s="1"/>
  <c r="P22" i="19"/>
  <c r="S22" i="19" s="1"/>
  <c r="V22" i="19" s="1"/>
  <c r="O22" i="19"/>
  <c r="R22" i="19" s="1"/>
  <c r="U22" i="19" s="1"/>
  <c r="N22" i="19"/>
  <c r="Q22" i="19" s="1"/>
  <c r="T22" i="19" s="1"/>
  <c r="P21" i="19"/>
  <c r="O21" i="19"/>
  <c r="N21" i="19"/>
  <c r="P20" i="19"/>
  <c r="O20" i="19"/>
  <c r="R20" i="19" s="1"/>
  <c r="U20" i="19" s="1"/>
  <c r="N20" i="19"/>
  <c r="P19" i="19"/>
  <c r="O19" i="19"/>
  <c r="N19" i="19"/>
  <c r="P18" i="19"/>
  <c r="O18" i="19"/>
  <c r="N18" i="19"/>
  <c r="P17" i="19"/>
  <c r="O17" i="19"/>
  <c r="N17" i="19"/>
  <c r="P16" i="19"/>
  <c r="O16" i="19"/>
  <c r="N16" i="19"/>
  <c r="P15" i="19"/>
  <c r="O15" i="19"/>
  <c r="N15" i="19"/>
  <c r="P14" i="19"/>
  <c r="O14" i="19"/>
  <c r="N14" i="19"/>
  <c r="Q14" i="19" s="1"/>
  <c r="T14" i="19" s="1"/>
  <c r="P27" i="18"/>
  <c r="S27" i="18" s="1"/>
  <c r="V27" i="18" s="1"/>
  <c r="O27" i="18"/>
  <c r="R27" i="18" s="1"/>
  <c r="U27" i="18" s="1"/>
  <c r="N27" i="18"/>
  <c r="Q27" i="18" s="1"/>
  <c r="T27" i="18" s="1"/>
  <c r="P26" i="18"/>
  <c r="O26" i="18"/>
  <c r="N26" i="18"/>
  <c r="P25" i="18"/>
  <c r="O25" i="18"/>
  <c r="N25" i="18"/>
  <c r="P24" i="18"/>
  <c r="O24" i="18"/>
  <c r="R24" i="18" s="1"/>
  <c r="N24" i="18"/>
  <c r="P45" i="18"/>
  <c r="O45" i="18"/>
  <c r="N45" i="18"/>
  <c r="Q45" i="18" s="1"/>
  <c r="P44" i="18"/>
  <c r="O44" i="18"/>
  <c r="N44" i="18"/>
  <c r="P43" i="18"/>
  <c r="O43" i="18"/>
  <c r="N43" i="18"/>
  <c r="P42" i="18"/>
  <c r="S40" i="18" s="1"/>
  <c r="O42" i="18"/>
  <c r="R40" i="18" s="1"/>
  <c r="N42" i="18"/>
  <c r="Q40" i="18" s="1"/>
  <c r="P41" i="18"/>
  <c r="O41" i="18"/>
  <c r="N41" i="18"/>
  <c r="P40" i="18"/>
  <c r="O40" i="18"/>
  <c r="N40" i="18"/>
  <c r="P96" i="18"/>
  <c r="S96" i="18" s="1"/>
  <c r="V96" i="18" s="1"/>
  <c r="O96" i="18"/>
  <c r="R96" i="18" s="1"/>
  <c r="U96" i="18" s="1"/>
  <c r="N96" i="18"/>
  <c r="Q96" i="18" s="1"/>
  <c r="T96" i="18" s="1"/>
  <c r="P95" i="18"/>
  <c r="O95" i="18"/>
  <c r="N95" i="18"/>
  <c r="P94" i="18"/>
  <c r="S94" i="18" s="1"/>
  <c r="V94" i="18" s="1"/>
  <c r="O94" i="18"/>
  <c r="N94" i="18"/>
  <c r="P93" i="18"/>
  <c r="S93" i="18" s="1"/>
  <c r="V93" i="18" s="1"/>
  <c r="O93" i="18"/>
  <c r="R93" i="18" s="1"/>
  <c r="U93" i="18" s="1"/>
  <c r="N93" i="18"/>
  <c r="Q93" i="18" s="1"/>
  <c r="T93" i="18" s="1"/>
  <c r="P92" i="18"/>
  <c r="O92" i="18"/>
  <c r="N92" i="18"/>
  <c r="P91" i="18"/>
  <c r="O91" i="18"/>
  <c r="N91" i="18"/>
  <c r="P90" i="18"/>
  <c r="O90" i="18"/>
  <c r="N90" i="18"/>
  <c r="P89" i="18"/>
  <c r="O89" i="18"/>
  <c r="N89" i="18"/>
  <c r="P88" i="18"/>
  <c r="S88" i="18" s="1"/>
  <c r="V88" i="18" s="1"/>
  <c r="O88" i="18"/>
  <c r="N88" i="18"/>
  <c r="P87" i="18"/>
  <c r="O87" i="18"/>
  <c r="N87" i="18"/>
  <c r="P86" i="18"/>
  <c r="O86" i="18"/>
  <c r="N86" i="18"/>
  <c r="P85" i="18"/>
  <c r="O85" i="18"/>
  <c r="N85" i="18"/>
  <c r="P84" i="18"/>
  <c r="S84" i="18" s="1"/>
  <c r="V84" i="18" s="1"/>
  <c r="O84" i="18"/>
  <c r="N84" i="18"/>
  <c r="Q84" i="18" s="1"/>
  <c r="T84" i="18" s="1"/>
  <c r="P83" i="18"/>
  <c r="O83" i="18"/>
  <c r="N83" i="18"/>
  <c r="P82" i="18"/>
  <c r="O82" i="18"/>
  <c r="N82" i="18"/>
  <c r="P81" i="18"/>
  <c r="O81" i="18"/>
  <c r="N81" i="18"/>
  <c r="P80" i="18"/>
  <c r="O80" i="18"/>
  <c r="N80" i="18"/>
  <c r="P79" i="18"/>
  <c r="O79" i="18"/>
  <c r="N79" i="18"/>
  <c r="P77" i="18"/>
  <c r="S77" i="18" s="1"/>
  <c r="V77" i="18" s="1"/>
  <c r="O77" i="18"/>
  <c r="N77" i="18"/>
  <c r="P74" i="18"/>
  <c r="S74" i="18" s="1"/>
  <c r="V74" i="18" s="1"/>
  <c r="O74" i="18"/>
  <c r="R74" i="18" s="1"/>
  <c r="U74" i="18" s="1"/>
  <c r="N74" i="18"/>
  <c r="Q74" i="18" s="1"/>
  <c r="T74" i="18" s="1"/>
  <c r="P73" i="18"/>
  <c r="O73" i="18"/>
  <c r="N73" i="18"/>
  <c r="P72" i="18"/>
  <c r="O72" i="18"/>
  <c r="R72" i="18" s="1"/>
  <c r="U72" i="18" s="1"/>
  <c r="N72" i="18"/>
  <c r="P71" i="18"/>
  <c r="O71" i="18"/>
  <c r="N71" i="18"/>
  <c r="P70" i="18"/>
  <c r="O70" i="18"/>
  <c r="N70" i="18"/>
  <c r="P69" i="18"/>
  <c r="O69" i="18"/>
  <c r="N69" i="18"/>
  <c r="P68" i="18"/>
  <c r="O68" i="18"/>
  <c r="N68" i="18"/>
  <c r="P67" i="18"/>
  <c r="O67" i="18"/>
  <c r="N67" i="18"/>
  <c r="P66" i="18"/>
  <c r="O66" i="18"/>
  <c r="N66" i="18"/>
  <c r="P65" i="18"/>
  <c r="O65" i="18"/>
  <c r="N65" i="18"/>
  <c r="P64" i="18"/>
  <c r="O64" i="18"/>
  <c r="N64" i="18"/>
  <c r="P63" i="18"/>
  <c r="O63" i="18"/>
  <c r="N63" i="18"/>
  <c r="P62" i="18"/>
  <c r="O62" i="18"/>
  <c r="N62" i="18"/>
  <c r="P61" i="18"/>
  <c r="S61" i="18" s="1"/>
  <c r="V61" i="18" s="1"/>
  <c r="O61" i="18"/>
  <c r="N61" i="18"/>
  <c r="P60" i="18"/>
  <c r="O60" i="18"/>
  <c r="N60" i="18"/>
  <c r="P59" i="18"/>
  <c r="O59" i="18"/>
  <c r="N59" i="18"/>
  <c r="P58" i="18"/>
  <c r="O58" i="18"/>
  <c r="N58" i="18"/>
  <c r="P57" i="18"/>
  <c r="O57" i="18"/>
  <c r="N57" i="18"/>
  <c r="P56" i="18"/>
  <c r="O56" i="18"/>
  <c r="N56" i="18"/>
  <c r="P55" i="18"/>
  <c r="S55" i="18" s="1"/>
  <c r="V55" i="18" s="1"/>
  <c r="O55" i="18"/>
  <c r="N55" i="18"/>
  <c r="Q55" i="18" s="1"/>
  <c r="T55" i="18" s="1"/>
  <c r="P54" i="18"/>
  <c r="O54" i="18"/>
  <c r="N54" i="18"/>
  <c r="P53" i="18"/>
  <c r="O53" i="18"/>
  <c r="N53" i="18"/>
  <c r="P52" i="18"/>
  <c r="O52" i="18"/>
  <c r="N52" i="18"/>
  <c r="P51" i="18"/>
  <c r="S51" i="18" s="1"/>
  <c r="V51" i="18" s="1"/>
  <c r="O51" i="18"/>
  <c r="N51" i="18"/>
  <c r="P48" i="18"/>
  <c r="S48" i="18" s="1"/>
  <c r="V48" i="18" s="1"/>
  <c r="O48" i="18"/>
  <c r="R48" i="18" s="1"/>
  <c r="U48" i="18" s="1"/>
  <c r="N48" i="18"/>
  <c r="Q48" i="18" s="1"/>
  <c r="T48" i="18" s="1"/>
  <c r="P47" i="18"/>
  <c r="O47" i="18"/>
  <c r="N47" i="18"/>
  <c r="P46" i="18"/>
  <c r="O46" i="18"/>
  <c r="R46" i="18" s="1"/>
  <c r="U46" i="18" s="1"/>
  <c r="N46" i="18"/>
  <c r="P39" i="18"/>
  <c r="O39" i="18"/>
  <c r="N39" i="18"/>
  <c r="P38" i="18"/>
  <c r="O38" i="18"/>
  <c r="N38" i="18"/>
  <c r="P37" i="18"/>
  <c r="S37" i="18" s="1"/>
  <c r="V37" i="18" s="1"/>
  <c r="O37" i="18"/>
  <c r="N37" i="18"/>
  <c r="Q37" i="18" s="1"/>
  <c r="T37" i="18" s="1"/>
  <c r="P36" i="18"/>
  <c r="O36" i="18"/>
  <c r="N36" i="18"/>
  <c r="P35" i="18"/>
  <c r="O35" i="18"/>
  <c r="N35" i="18"/>
  <c r="P34" i="18"/>
  <c r="O34" i="18"/>
  <c r="N34" i="18"/>
  <c r="P33" i="18"/>
  <c r="O33" i="18"/>
  <c r="N33" i="18"/>
  <c r="P32" i="18"/>
  <c r="O32" i="18"/>
  <c r="N32" i="18"/>
  <c r="P31" i="18"/>
  <c r="O31" i="18"/>
  <c r="N31" i="18"/>
  <c r="P112" i="18"/>
  <c r="S112" i="18" s="1"/>
  <c r="V112" i="18" s="1"/>
  <c r="O112" i="18"/>
  <c r="R112" i="18" s="1"/>
  <c r="U112" i="18" s="1"/>
  <c r="N112" i="18"/>
  <c r="Q112" i="18" s="1"/>
  <c r="T112" i="18" s="1"/>
  <c r="P111" i="18"/>
  <c r="S111" i="18" s="1"/>
  <c r="V111" i="18" s="1"/>
  <c r="O111" i="18"/>
  <c r="R111" i="18" s="1"/>
  <c r="U111" i="18" s="1"/>
  <c r="N111" i="18"/>
  <c r="Q111" i="18" s="1"/>
  <c r="T111" i="18" s="1"/>
  <c r="P110" i="18"/>
  <c r="O110" i="18"/>
  <c r="N110" i="18"/>
  <c r="P109" i="18"/>
  <c r="O109" i="18"/>
  <c r="N109" i="18"/>
  <c r="P108" i="18"/>
  <c r="O108" i="18"/>
  <c r="R108" i="18" s="1"/>
  <c r="U108" i="18" s="1"/>
  <c r="N108" i="18"/>
  <c r="P107" i="18"/>
  <c r="O107" i="18"/>
  <c r="N107" i="18"/>
  <c r="P106" i="18"/>
  <c r="O106" i="18"/>
  <c r="N106" i="18"/>
  <c r="P105" i="18"/>
  <c r="O105" i="18"/>
  <c r="N105" i="18"/>
  <c r="P104" i="18"/>
  <c r="O104" i="18"/>
  <c r="N104" i="18"/>
  <c r="P103" i="18"/>
  <c r="O103" i="18"/>
  <c r="N103" i="18"/>
  <c r="P102" i="18"/>
  <c r="O102" i="18"/>
  <c r="N102" i="18"/>
  <c r="P101" i="18"/>
  <c r="O101" i="18"/>
  <c r="N101" i="18"/>
  <c r="P100" i="18"/>
  <c r="O100" i="18"/>
  <c r="N100" i="18"/>
  <c r="P99" i="18"/>
  <c r="S99" i="18" s="1"/>
  <c r="V99" i="18" s="1"/>
  <c r="O99" i="18"/>
  <c r="N99" i="18"/>
  <c r="Q99" i="18" s="1"/>
  <c r="T99" i="18" s="1"/>
  <c r="P102" i="10"/>
  <c r="O102" i="10"/>
  <c r="N102" i="10"/>
  <c r="R101" i="10"/>
  <c r="P101" i="10"/>
  <c r="S101" i="10" s="1"/>
  <c r="O101" i="10"/>
  <c r="N101" i="10"/>
  <c r="Q101" i="10" s="1"/>
  <c r="P100" i="10"/>
  <c r="O100" i="10"/>
  <c r="N100" i="10"/>
  <c r="P99" i="10"/>
  <c r="S90" i="10" s="1"/>
  <c r="V90" i="10" s="1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P93" i="10"/>
  <c r="O93" i="10"/>
  <c r="N93" i="10"/>
  <c r="P92" i="10"/>
  <c r="O92" i="10"/>
  <c r="N92" i="10"/>
  <c r="P91" i="10"/>
  <c r="O91" i="10"/>
  <c r="N91" i="10"/>
  <c r="P90" i="10"/>
  <c r="O90" i="10"/>
  <c r="N90" i="10"/>
  <c r="P56" i="10"/>
  <c r="S56" i="10" s="1"/>
  <c r="O56" i="10"/>
  <c r="R56" i="10" s="1"/>
  <c r="N56" i="10"/>
  <c r="Q56" i="10" s="1"/>
  <c r="P89" i="10"/>
  <c r="O89" i="10"/>
  <c r="N89" i="10"/>
  <c r="P88" i="10"/>
  <c r="O88" i="10"/>
  <c r="N88" i="10"/>
  <c r="P87" i="10"/>
  <c r="O87" i="10"/>
  <c r="N87" i="10"/>
  <c r="P86" i="10"/>
  <c r="O86" i="10"/>
  <c r="N86" i="10"/>
  <c r="P85" i="10"/>
  <c r="O85" i="10"/>
  <c r="N85" i="10"/>
  <c r="P84" i="10"/>
  <c r="O84" i="10"/>
  <c r="R84" i="10" s="1"/>
  <c r="U84" i="10" s="1"/>
  <c r="N84" i="10"/>
  <c r="P76" i="10"/>
  <c r="O76" i="10"/>
  <c r="N76" i="10"/>
  <c r="P75" i="10"/>
  <c r="O75" i="10"/>
  <c r="N75" i="10"/>
  <c r="P74" i="10"/>
  <c r="O74" i="10"/>
  <c r="N74" i="10"/>
  <c r="P53" i="10"/>
  <c r="P54" i="10"/>
  <c r="P55" i="10"/>
  <c r="O53" i="10"/>
  <c r="O54" i="10"/>
  <c r="O55" i="10"/>
  <c r="O57" i="10"/>
  <c r="N53" i="10"/>
  <c r="N54" i="10"/>
  <c r="N55" i="10"/>
  <c r="P83" i="10"/>
  <c r="O83" i="10"/>
  <c r="N83" i="10"/>
  <c r="P82" i="10"/>
  <c r="O82" i="10"/>
  <c r="N82" i="10"/>
  <c r="P81" i="10"/>
  <c r="O81" i="10"/>
  <c r="N81" i="10"/>
  <c r="P80" i="10"/>
  <c r="O80" i="10"/>
  <c r="N80" i="10"/>
  <c r="P37" i="10"/>
  <c r="O37" i="10"/>
  <c r="N37" i="10"/>
  <c r="P36" i="10"/>
  <c r="O36" i="10"/>
  <c r="N36" i="10"/>
  <c r="P35" i="10"/>
  <c r="O35" i="10"/>
  <c r="N35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25" i="8"/>
  <c r="O25" i="8"/>
  <c r="N25" i="8"/>
  <c r="P24" i="8"/>
  <c r="O24" i="8"/>
  <c r="N24" i="8"/>
  <c r="P23" i="8"/>
  <c r="O23" i="8"/>
  <c r="N23" i="8"/>
  <c r="P97" i="8"/>
  <c r="O97" i="8"/>
  <c r="N97" i="8"/>
  <c r="P96" i="8"/>
  <c r="S96" i="8" s="1"/>
  <c r="V96" i="8" s="1"/>
  <c r="O96" i="8"/>
  <c r="N96" i="8"/>
  <c r="Q96" i="8" s="1"/>
  <c r="T96" i="8" s="1"/>
  <c r="P47" i="8"/>
  <c r="S47" i="8" s="1"/>
  <c r="O47" i="8"/>
  <c r="R47" i="8" s="1"/>
  <c r="N47" i="8"/>
  <c r="Q47" i="8" s="1"/>
  <c r="P46" i="8"/>
  <c r="O46" i="8"/>
  <c r="N46" i="8"/>
  <c r="P45" i="8"/>
  <c r="O45" i="8"/>
  <c r="N45" i="8"/>
  <c r="P43" i="8"/>
  <c r="O43" i="8"/>
  <c r="N43" i="8"/>
  <c r="P42" i="8"/>
  <c r="O42" i="8"/>
  <c r="N42" i="8"/>
  <c r="P56" i="8"/>
  <c r="O56" i="8"/>
  <c r="N56" i="8"/>
  <c r="P55" i="8"/>
  <c r="O55" i="8"/>
  <c r="N55" i="8"/>
  <c r="P54" i="8"/>
  <c r="O54" i="8"/>
  <c r="N54" i="8"/>
  <c r="P53" i="8"/>
  <c r="O53" i="8"/>
  <c r="N53" i="8"/>
  <c r="Q42" i="8" l="1"/>
  <c r="S42" i="8"/>
  <c r="Q54" i="19"/>
  <c r="T54" i="19" s="1"/>
  <c r="R14" i="19"/>
  <c r="U14" i="19" s="1"/>
  <c r="U24" i="19" s="1"/>
  <c r="H35" i="16" s="1"/>
  <c r="Q20" i="19"/>
  <c r="T20" i="19" s="1"/>
  <c r="S20" i="19"/>
  <c r="V20" i="19" s="1"/>
  <c r="R40" i="19"/>
  <c r="U40" i="19" s="1"/>
  <c r="R48" i="19"/>
  <c r="U48" i="19" s="1"/>
  <c r="Q64" i="19"/>
  <c r="T64" i="19" s="1"/>
  <c r="R95" i="19"/>
  <c r="U95" i="19" s="1"/>
  <c r="Q10" i="19"/>
  <c r="T10" i="19" s="1"/>
  <c r="S10" i="19"/>
  <c r="V10" i="19" s="1"/>
  <c r="Q37" i="19"/>
  <c r="T37" i="19" s="1"/>
  <c r="Q71" i="19"/>
  <c r="T71" i="19" s="1"/>
  <c r="S14" i="19"/>
  <c r="V14" i="19" s="1"/>
  <c r="R31" i="19"/>
  <c r="U31" i="19" s="1"/>
  <c r="Q40" i="19"/>
  <c r="Q43" i="19"/>
  <c r="T43" i="19" s="1"/>
  <c r="Q48" i="19"/>
  <c r="T48" i="19" s="1"/>
  <c r="R57" i="19"/>
  <c r="U57" i="19" s="1"/>
  <c r="U24" i="18"/>
  <c r="U28" i="18" s="1"/>
  <c r="R28" i="18"/>
  <c r="V66" i="20"/>
  <c r="S21" i="20"/>
  <c r="V21" i="20" s="1"/>
  <c r="Q56" i="20"/>
  <c r="T56" i="20" s="1"/>
  <c r="Q60" i="20"/>
  <c r="T60" i="20" s="1"/>
  <c r="Q66" i="20"/>
  <c r="T66" i="20" s="1"/>
  <c r="R47" i="20"/>
  <c r="U47" i="20" s="1"/>
  <c r="R93" i="20"/>
  <c r="U93" i="20" s="1"/>
  <c r="Q104" i="20"/>
  <c r="T104" i="20" s="1"/>
  <c r="S48" i="19"/>
  <c r="V48" i="19" s="1"/>
  <c r="S95" i="19"/>
  <c r="V95" i="19" s="1"/>
  <c r="T45" i="18"/>
  <c r="S108" i="18"/>
  <c r="V108" i="18" s="1"/>
  <c r="R31" i="18"/>
  <c r="U31" i="18" s="1"/>
  <c r="R37" i="18"/>
  <c r="U37" i="18" s="1"/>
  <c r="Q46" i="18"/>
  <c r="T46" i="18" s="1"/>
  <c r="S46" i="18"/>
  <c r="V46" i="18" s="1"/>
  <c r="R55" i="18"/>
  <c r="U55" i="18" s="1"/>
  <c r="Q72" i="18"/>
  <c r="T72" i="18" s="1"/>
  <c r="S72" i="18"/>
  <c r="V72" i="18" s="1"/>
  <c r="V75" i="18" s="1"/>
  <c r="I27" i="16" s="1"/>
  <c r="R84" i="18"/>
  <c r="U84" i="18" s="1"/>
  <c r="R45" i="18"/>
  <c r="S45" i="18"/>
  <c r="U47" i="8"/>
  <c r="T47" i="8"/>
  <c r="V47" i="8"/>
  <c r="T28" i="20"/>
  <c r="Q90" i="10"/>
  <c r="T90" i="10" s="1"/>
  <c r="V97" i="18"/>
  <c r="S97" i="18"/>
  <c r="F28" i="16" s="1"/>
  <c r="V104" i="10"/>
  <c r="R90" i="10"/>
  <c r="U90" i="10" s="1"/>
  <c r="S93" i="20"/>
  <c r="V93" i="20" s="1"/>
  <c r="U107" i="20"/>
  <c r="R107" i="20"/>
  <c r="Q93" i="20"/>
  <c r="T93" i="20" s="1"/>
  <c r="S75" i="18"/>
  <c r="F27" i="16" s="1"/>
  <c r="R44" i="20"/>
  <c r="E41" i="16" s="1"/>
  <c r="U44" i="20"/>
  <c r="H41" i="16" s="1"/>
  <c r="E40" i="16"/>
  <c r="S62" i="19"/>
  <c r="F37" i="16" s="1"/>
  <c r="S113" i="18"/>
  <c r="V113" i="18"/>
  <c r="F32" i="16"/>
  <c r="I32" i="16"/>
  <c r="R94" i="18"/>
  <c r="U94" i="18" s="1"/>
  <c r="Q61" i="18"/>
  <c r="T61" i="18" s="1"/>
  <c r="Q77" i="18"/>
  <c r="T77" i="18" s="1"/>
  <c r="Q51" i="18"/>
  <c r="T51" i="18" s="1"/>
  <c r="Q88" i="18"/>
  <c r="T88" i="18" s="1"/>
  <c r="Q94" i="18"/>
  <c r="T94" i="18" s="1"/>
  <c r="Q23" i="8"/>
  <c r="S23" i="8"/>
  <c r="D31" i="16"/>
  <c r="H33" i="16"/>
  <c r="F31" i="16"/>
  <c r="D40" i="16"/>
  <c r="G40" i="16"/>
  <c r="F40" i="16"/>
  <c r="I40" i="16"/>
  <c r="E44" i="16"/>
  <c r="H44" i="16"/>
  <c r="H40" i="16"/>
  <c r="Q38" i="20"/>
  <c r="T38" i="20" s="1"/>
  <c r="S38" i="20"/>
  <c r="V38" i="20" s="1"/>
  <c r="V44" i="20" s="1"/>
  <c r="I41" i="16" s="1"/>
  <c r="Q47" i="20"/>
  <c r="T47" i="20" s="1"/>
  <c r="T64" i="20" s="1"/>
  <c r="G42" i="16" s="1"/>
  <c r="S47" i="20"/>
  <c r="V47" i="20" s="1"/>
  <c r="V64" i="20" s="1"/>
  <c r="I42" i="16" s="1"/>
  <c r="R56" i="20"/>
  <c r="U56" i="20" s="1"/>
  <c r="U64" i="20" s="1"/>
  <c r="H42" i="16" s="1"/>
  <c r="R66" i="20"/>
  <c r="Q77" i="20"/>
  <c r="T77" i="20" s="1"/>
  <c r="S77" i="20"/>
  <c r="V77" i="20" s="1"/>
  <c r="Q87" i="20"/>
  <c r="T87" i="20" s="1"/>
  <c r="S87" i="20"/>
  <c r="V87" i="20" s="1"/>
  <c r="R99" i="18"/>
  <c r="Q108" i="18"/>
  <c r="T108" i="18" s="1"/>
  <c r="Q24" i="19"/>
  <c r="D35" i="16" s="1"/>
  <c r="T24" i="19"/>
  <c r="G35" i="16" s="1"/>
  <c r="V24" i="19"/>
  <c r="I35" i="16" s="1"/>
  <c r="Q62" i="19"/>
  <c r="D37" i="16" s="1"/>
  <c r="T62" i="19"/>
  <c r="G37" i="16" s="1"/>
  <c r="T84" i="19"/>
  <c r="G38" i="16" s="1"/>
  <c r="U110" i="19"/>
  <c r="H39" i="16" s="1"/>
  <c r="Q26" i="19"/>
  <c r="T26" i="19" s="1"/>
  <c r="S26" i="19"/>
  <c r="V26" i="19" s="1"/>
  <c r="R37" i="19"/>
  <c r="U37" i="19" s="1"/>
  <c r="V62" i="19"/>
  <c r="I37" i="16" s="1"/>
  <c r="R54" i="19"/>
  <c r="U54" i="19" s="1"/>
  <c r="V84" i="19"/>
  <c r="I38" i="16" s="1"/>
  <c r="R71" i="19"/>
  <c r="U71" i="19" s="1"/>
  <c r="S84" i="19"/>
  <c r="F38" i="16" s="1"/>
  <c r="Q86" i="19"/>
  <c r="T86" i="19" s="1"/>
  <c r="S86" i="19"/>
  <c r="V86" i="19" s="1"/>
  <c r="Q106" i="19"/>
  <c r="T106" i="19" s="1"/>
  <c r="S106" i="19"/>
  <c r="V106" i="19" s="1"/>
  <c r="Q75" i="18"/>
  <c r="D27" i="16" s="1"/>
  <c r="I28" i="16"/>
  <c r="Q31" i="18"/>
  <c r="T31" i="18" s="1"/>
  <c r="S31" i="18"/>
  <c r="V31" i="18" s="1"/>
  <c r="R51" i="18"/>
  <c r="U51" i="18" s="1"/>
  <c r="R61" i="18"/>
  <c r="U61" i="18" s="1"/>
  <c r="R77" i="18"/>
  <c r="U77" i="18" s="1"/>
  <c r="R88" i="18"/>
  <c r="U88" i="18" s="1"/>
  <c r="T40" i="18"/>
  <c r="V40" i="18"/>
  <c r="Q24" i="18"/>
  <c r="S24" i="18"/>
  <c r="Q84" i="10"/>
  <c r="T84" i="10" s="1"/>
  <c r="T104" i="10" s="1"/>
  <c r="S84" i="10"/>
  <c r="V84" i="10" s="1"/>
  <c r="Q18" i="10"/>
  <c r="S53" i="10"/>
  <c r="Q74" i="10"/>
  <c r="S74" i="10"/>
  <c r="R74" i="10"/>
  <c r="Q53" i="10"/>
  <c r="R53" i="10"/>
  <c r="R10" i="10"/>
  <c r="R12" i="10"/>
  <c r="U12" i="10" s="1"/>
  <c r="R18" i="10"/>
  <c r="Q10" i="10"/>
  <c r="S10" i="10"/>
  <c r="Q12" i="10"/>
  <c r="T12" i="10" s="1"/>
  <c r="S12" i="10"/>
  <c r="V12" i="10" s="1"/>
  <c r="S18" i="10"/>
  <c r="Q35" i="10"/>
  <c r="S35" i="10"/>
  <c r="R80" i="10"/>
  <c r="R35" i="10"/>
  <c r="Q80" i="10"/>
  <c r="S80" i="10"/>
  <c r="R53" i="8"/>
  <c r="U53" i="8" s="1"/>
  <c r="R23" i="8"/>
  <c r="R96" i="8"/>
  <c r="U96" i="8" s="1"/>
  <c r="Q53" i="8"/>
  <c r="T53" i="8" s="1"/>
  <c r="S53" i="8"/>
  <c r="V53" i="8" s="1"/>
  <c r="R110" i="19" l="1"/>
  <c r="E39" i="16" s="1"/>
  <c r="R24" i="19"/>
  <c r="E35" i="16" s="1"/>
  <c r="S24" i="19"/>
  <c r="F35" i="16" s="1"/>
  <c r="Q84" i="19"/>
  <c r="D38" i="16" s="1"/>
  <c r="R46" i="19"/>
  <c r="E36" i="16" s="1"/>
  <c r="S40" i="19"/>
  <c r="V40" i="19" s="1"/>
  <c r="T40" i="19"/>
  <c r="V24" i="18"/>
  <c r="V28" i="18" s="1"/>
  <c r="S28" i="18"/>
  <c r="T24" i="18"/>
  <c r="T28" i="18" s="1"/>
  <c r="Q28" i="18"/>
  <c r="T23" i="8"/>
  <c r="U23" i="8"/>
  <c r="V23" i="8"/>
  <c r="T81" i="20"/>
  <c r="G43" i="16" s="1"/>
  <c r="S81" i="20"/>
  <c r="F43" i="16" s="1"/>
  <c r="U66" i="20"/>
  <c r="U81" i="20" s="1"/>
  <c r="H43" i="16" s="1"/>
  <c r="R81" i="20"/>
  <c r="E43" i="16" s="1"/>
  <c r="R64" i="20"/>
  <c r="E42" i="16" s="1"/>
  <c r="S44" i="20"/>
  <c r="F41" i="16" s="1"/>
  <c r="T44" i="20"/>
  <c r="G41" i="16" s="1"/>
  <c r="V81" i="20"/>
  <c r="I43" i="16" s="1"/>
  <c r="Q64" i="20"/>
  <c r="D42" i="16" s="1"/>
  <c r="S64" i="20"/>
  <c r="F42" i="16" s="1"/>
  <c r="U99" i="18"/>
  <c r="U113" i="18" s="1"/>
  <c r="H29" i="16" s="1"/>
  <c r="U45" i="18"/>
  <c r="H25" i="16" s="1"/>
  <c r="E25" i="16"/>
  <c r="U40" i="18"/>
  <c r="U49" i="18" s="1"/>
  <c r="H26" i="16" s="1"/>
  <c r="V45" i="18"/>
  <c r="F25" i="16"/>
  <c r="Q104" i="10"/>
  <c r="S104" i="10"/>
  <c r="T113" i="18"/>
  <c r="G29" i="16" s="1"/>
  <c r="R49" i="18"/>
  <c r="E26" i="16" s="1"/>
  <c r="R113" i="18"/>
  <c r="E29" i="16" s="1"/>
  <c r="U97" i="18"/>
  <c r="H28" i="16" s="1"/>
  <c r="R97" i="18"/>
  <c r="E28" i="16" s="1"/>
  <c r="T97" i="18"/>
  <c r="G28" i="16" s="1"/>
  <c r="Q113" i="18"/>
  <c r="D29" i="16" s="1"/>
  <c r="Q97" i="18"/>
  <c r="D28" i="16" s="1"/>
  <c r="T75" i="18"/>
  <c r="G27" i="16" s="1"/>
  <c r="U104" i="10"/>
  <c r="R104" i="10"/>
  <c r="V107" i="20"/>
  <c r="S107" i="20"/>
  <c r="T107" i="20"/>
  <c r="Q107" i="20"/>
  <c r="U75" i="18"/>
  <c r="H27" i="16" s="1"/>
  <c r="R75" i="18"/>
  <c r="E27" i="16" s="1"/>
  <c r="G31" i="16"/>
  <c r="E30" i="16"/>
  <c r="I31" i="16"/>
  <c r="E33" i="16"/>
  <c r="G32" i="16"/>
  <c r="G30" i="16"/>
  <c r="F30" i="16"/>
  <c r="D34" i="16"/>
  <c r="G34" i="16"/>
  <c r="H34" i="16"/>
  <c r="E34" i="16"/>
  <c r="D30" i="16"/>
  <c r="D32" i="16"/>
  <c r="G25" i="16"/>
  <c r="D25" i="16"/>
  <c r="D33" i="16"/>
  <c r="G33" i="16"/>
  <c r="H31" i="16"/>
  <c r="F34" i="16"/>
  <c r="I34" i="16"/>
  <c r="F33" i="16"/>
  <c r="I33" i="16"/>
  <c r="E32" i="16"/>
  <c r="E31" i="16"/>
  <c r="D44" i="16"/>
  <c r="G44" i="16"/>
  <c r="Q81" i="20"/>
  <c r="D43" i="16" s="1"/>
  <c r="F44" i="16"/>
  <c r="I44" i="16"/>
  <c r="Q44" i="20"/>
  <c r="D41" i="16" s="1"/>
  <c r="S49" i="18"/>
  <c r="F26" i="16" s="1"/>
  <c r="Q110" i="19"/>
  <c r="D39" i="16" s="1"/>
  <c r="T110" i="19"/>
  <c r="G39" i="16" s="1"/>
  <c r="U62" i="19"/>
  <c r="H37" i="16" s="1"/>
  <c r="R62" i="19"/>
  <c r="E37" i="16" s="1"/>
  <c r="V46" i="19"/>
  <c r="I36" i="16" s="1"/>
  <c r="U84" i="19"/>
  <c r="H38" i="16" s="1"/>
  <c r="R84" i="19"/>
  <c r="E38" i="16" s="1"/>
  <c r="S110" i="19"/>
  <c r="F39" i="16" s="1"/>
  <c r="V110" i="19"/>
  <c r="I39" i="16" s="1"/>
  <c r="Q46" i="19"/>
  <c r="D36" i="16" s="1"/>
  <c r="T46" i="19"/>
  <c r="G36" i="16" s="1"/>
  <c r="U46" i="19"/>
  <c r="H36" i="16" s="1"/>
  <c r="T49" i="18"/>
  <c r="G26" i="16" s="1"/>
  <c r="Q49" i="18"/>
  <c r="D26" i="16" s="1"/>
  <c r="F29" i="16"/>
  <c r="I29" i="16"/>
  <c r="V49" i="18"/>
  <c r="I26" i="16" s="1"/>
  <c r="S46" i="19" l="1"/>
  <c r="F36" i="16" s="1"/>
  <c r="I30" i="16"/>
  <c r="H32" i="16"/>
  <c r="H30" i="16"/>
  <c r="I25" i="16"/>
  <c r="N57" i="8"/>
  <c r="O57" i="8"/>
  <c r="P57" i="8"/>
  <c r="N58" i="8"/>
  <c r="O58" i="8"/>
  <c r="P58" i="8"/>
  <c r="N59" i="8"/>
  <c r="O59" i="8"/>
  <c r="P59" i="8"/>
  <c r="N60" i="8"/>
  <c r="O60" i="8"/>
  <c r="P60" i="8"/>
  <c r="N61" i="8"/>
  <c r="O61" i="8"/>
  <c r="P61" i="8"/>
  <c r="N62" i="8"/>
  <c r="O62" i="8"/>
  <c r="P62" i="8"/>
  <c r="N63" i="8"/>
  <c r="O63" i="8"/>
  <c r="P63" i="8"/>
  <c r="N64" i="8"/>
  <c r="O64" i="8"/>
  <c r="P64" i="8"/>
  <c r="N65" i="8"/>
  <c r="O65" i="8"/>
  <c r="P65" i="8"/>
  <c r="N66" i="8"/>
  <c r="O66" i="8"/>
  <c r="P66" i="8"/>
  <c r="N67" i="8"/>
  <c r="O67" i="8"/>
  <c r="P67" i="8"/>
  <c r="N68" i="8"/>
  <c r="O68" i="8"/>
  <c r="P68" i="8"/>
  <c r="N69" i="8"/>
  <c r="O69" i="8"/>
  <c r="P69" i="8"/>
  <c r="N70" i="8"/>
  <c r="O70" i="8"/>
  <c r="P70" i="8"/>
  <c r="N71" i="8"/>
  <c r="O71" i="8"/>
  <c r="P71" i="8"/>
  <c r="N72" i="8"/>
  <c r="O72" i="8"/>
  <c r="P72" i="8"/>
  <c r="N73" i="8"/>
  <c r="O73" i="8"/>
  <c r="P73" i="8"/>
  <c r="N74" i="8"/>
  <c r="O74" i="8"/>
  <c r="P74" i="8"/>
  <c r="N75" i="8"/>
  <c r="O75" i="8"/>
  <c r="P75" i="8"/>
  <c r="S63" i="8" l="1"/>
  <c r="V63" i="8" s="1"/>
  <c r="Q63" i="8"/>
  <c r="T63" i="8" s="1"/>
  <c r="R63" i="8"/>
  <c r="U63" i="8" s="1"/>
  <c r="S57" i="8"/>
  <c r="V57" i="8" s="1"/>
  <c r="Q57" i="8"/>
  <c r="T57" i="8" s="1"/>
  <c r="R57" i="8"/>
  <c r="U57" i="8" s="1"/>
  <c r="S74" i="8"/>
  <c r="V74" i="8" s="1"/>
  <c r="Q74" i="8"/>
  <c r="T74" i="8" s="1"/>
  <c r="R74" i="8"/>
  <c r="U74" i="8" s="1"/>
  <c r="P98" i="8" l="1"/>
  <c r="S98" i="8" s="1"/>
  <c r="V98" i="8" s="1"/>
  <c r="O98" i="8"/>
  <c r="R98" i="8" s="1"/>
  <c r="U98" i="8" s="1"/>
  <c r="N98" i="8"/>
  <c r="Q98" i="8" s="1"/>
  <c r="T98" i="8" s="1"/>
  <c r="P95" i="8"/>
  <c r="S95" i="8" s="1"/>
  <c r="V95" i="8" s="1"/>
  <c r="O95" i="8"/>
  <c r="R95" i="8" s="1"/>
  <c r="U95" i="8" s="1"/>
  <c r="N95" i="8"/>
  <c r="Q95" i="8" s="1"/>
  <c r="T95" i="8" s="1"/>
  <c r="P94" i="8"/>
  <c r="O94" i="8"/>
  <c r="N94" i="8"/>
  <c r="P93" i="8"/>
  <c r="O93" i="8"/>
  <c r="N93" i="8"/>
  <c r="P92" i="8"/>
  <c r="O92" i="8"/>
  <c r="N92" i="8"/>
  <c r="P91" i="8"/>
  <c r="O91" i="8"/>
  <c r="N91" i="8"/>
  <c r="P90" i="8"/>
  <c r="O90" i="8"/>
  <c r="N90" i="8"/>
  <c r="P89" i="8"/>
  <c r="O89" i="8"/>
  <c r="N89" i="8"/>
  <c r="P88" i="8"/>
  <c r="O88" i="8"/>
  <c r="N88" i="8"/>
  <c r="P87" i="8"/>
  <c r="O87" i="8"/>
  <c r="N87" i="8"/>
  <c r="P86" i="8"/>
  <c r="O86" i="8"/>
  <c r="N86" i="8"/>
  <c r="P85" i="8"/>
  <c r="O85" i="8"/>
  <c r="N85" i="8"/>
  <c r="P84" i="8"/>
  <c r="O84" i="8"/>
  <c r="N84" i="8"/>
  <c r="P83" i="8"/>
  <c r="O83" i="8"/>
  <c r="N83" i="8"/>
  <c r="P82" i="8"/>
  <c r="O82" i="8"/>
  <c r="N82" i="8"/>
  <c r="P81" i="8"/>
  <c r="O81" i="8"/>
  <c r="N81" i="8"/>
  <c r="P79" i="8"/>
  <c r="O79" i="8"/>
  <c r="N79" i="8"/>
  <c r="P32" i="8"/>
  <c r="O32" i="8"/>
  <c r="N32" i="8"/>
  <c r="P31" i="8"/>
  <c r="O31" i="8"/>
  <c r="N31" i="8"/>
  <c r="P30" i="8"/>
  <c r="O30" i="8"/>
  <c r="N30" i="8"/>
  <c r="P29" i="8"/>
  <c r="O29" i="8"/>
  <c r="N29" i="8"/>
  <c r="P49" i="8"/>
  <c r="O49" i="8"/>
  <c r="N49" i="8"/>
  <c r="P48" i="8"/>
  <c r="O48" i="8"/>
  <c r="N48" i="8"/>
  <c r="P112" i="8"/>
  <c r="O112" i="8"/>
  <c r="N112" i="8"/>
  <c r="P111" i="8"/>
  <c r="O111" i="8"/>
  <c r="N111" i="8"/>
  <c r="P110" i="8"/>
  <c r="O110" i="8"/>
  <c r="N110" i="8"/>
  <c r="P109" i="8"/>
  <c r="O109" i="8"/>
  <c r="N109" i="8"/>
  <c r="P108" i="8"/>
  <c r="O108" i="8"/>
  <c r="N108" i="8"/>
  <c r="P107" i="8"/>
  <c r="O107" i="8"/>
  <c r="N107" i="8"/>
  <c r="P106" i="8"/>
  <c r="O106" i="8"/>
  <c r="N106" i="8"/>
  <c r="P105" i="8"/>
  <c r="O105" i="8"/>
  <c r="N105" i="8"/>
  <c r="P104" i="8"/>
  <c r="O104" i="8"/>
  <c r="N104" i="8"/>
  <c r="P103" i="8"/>
  <c r="O103" i="8"/>
  <c r="N103" i="8"/>
  <c r="P102" i="8"/>
  <c r="O102" i="8"/>
  <c r="N102" i="8"/>
  <c r="P101" i="8"/>
  <c r="O101" i="8"/>
  <c r="N101" i="8"/>
  <c r="R29" i="8" l="1"/>
  <c r="Q79" i="8"/>
  <c r="T79" i="8" s="1"/>
  <c r="S79" i="8"/>
  <c r="V79" i="8" s="1"/>
  <c r="Q86" i="8"/>
  <c r="T86" i="8" s="1"/>
  <c r="S86" i="8"/>
  <c r="V86" i="8" s="1"/>
  <c r="Q90" i="8"/>
  <c r="T90" i="8" s="1"/>
  <c r="S90" i="8"/>
  <c r="V90" i="8" s="1"/>
  <c r="R79" i="8"/>
  <c r="U79" i="8" s="1"/>
  <c r="R86" i="8"/>
  <c r="U86" i="8" s="1"/>
  <c r="R90" i="8"/>
  <c r="U90" i="8" s="1"/>
  <c r="Q48" i="8"/>
  <c r="T48" i="8" s="1"/>
  <c r="S48" i="8"/>
  <c r="V48" i="8" s="1"/>
  <c r="Q29" i="8"/>
  <c r="S29" i="8"/>
  <c r="Q110" i="8"/>
  <c r="T110" i="8" s="1"/>
  <c r="S110" i="8"/>
  <c r="V110" i="8" s="1"/>
  <c r="R48" i="8"/>
  <c r="U48" i="8" s="1"/>
  <c r="Q101" i="8"/>
  <c r="T101" i="8" s="1"/>
  <c r="S101" i="8"/>
  <c r="V101" i="8" s="1"/>
  <c r="R101" i="8"/>
  <c r="U101" i="8" s="1"/>
  <c r="R110" i="8"/>
  <c r="U110" i="8" s="1"/>
  <c r="P98" i="7"/>
  <c r="P99" i="7"/>
  <c r="P100" i="7"/>
  <c r="P101" i="7"/>
  <c r="P102" i="7"/>
  <c r="P103" i="7"/>
  <c r="P104" i="7"/>
  <c r="P105" i="7"/>
  <c r="P106" i="7"/>
  <c r="P107" i="7"/>
  <c r="P108" i="7"/>
  <c r="O98" i="7"/>
  <c r="O99" i="7"/>
  <c r="O100" i="7"/>
  <c r="O101" i="7"/>
  <c r="O102" i="7"/>
  <c r="O103" i="7"/>
  <c r="O104" i="7"/>
  <c r="O105" i="7"/>
  <c r="O106" i="7"/>
  <c r="O107" i="7"/>
  <c r="O108" i="7"/>
  <c r="N98" i="7"/>
  <c r="N99" i="7"/>
  <c r="N100" i="7"/>
  <c r="N101" i="7"/>
  <c r="N102" i="7"/>
  <c r="N103" i="7"/>
  <c r="N104" i="7"/>
  <c r="N105" i="7"/>
  <c r="N106" i="7"/>
  <c r="N107" i="7"/>
  <c r="N108" i="7"/>
  <c r="P97" i="7"/>
  <c r="O97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P91" i="7"/>
  <c r="O91" i="7"/>
  <c r="R91" i="7" s="1"/>
  <c r="U91" i="7" s="1"/>
  <c r="N91" i="7"/>
  <c r="V29" i="8" l="1"/>
  <c r="T29" i="8"/>
  <c r="U29" i="8"/>
  <c r="S98" i="7"/>
  <c r="V98" i="7" s="1"/>
  <c r="R98" i="7"/>
  <c r="U98" i="7" s="1"/>
  <c r="Q98" i="7"/>
  <c r="T98" i="7" s="1"/>
  <c r="Q91" i="7"/>
  <c r="T91" i="7" s="1"/>
  <c r="S91" i="7"/>
  <c r="V91" i="7" s="1"/>
  <c r="P43" i="7" l="1"/>
  <c r="O43" i="7"/>
  <c r="N43" i="7"/>
  <c r="P42" i="7"/>
  <c r="O42" i="7"/>
  <c r="N42" i="7"/>
  <c r="P110" i="7"/>
  <c r="O110" i="7"/>
  <c r="N110" i="7"/>
  <c r="P109" i="7"/>
  <c r="O109" i="7"/>
  <c r="R109" i="7" s="1"/>
  <c r="U109" i="7" s="1"/>
  <c r="N109" i="7"/>
  <c r="P90" i="7"/>
  <c r="O90" i="7"/>
  <c r="N90" i="7"/>
  <c r="P89" i="7"/>
  <c r="O89" i="7"/>
  <c r="N89" i="7"/>
  <c r="P88" i="7"/>
  <c r="O88" i="7"/>
  <c r="N88" i="7"/>
  <c r="P87" i="7"/>
  <c r="O87" i="7"/>
  <c r="N87" i="7"/>
  <c r="P86" i="7"/>
  <c r="O86" i="7"/>
  <c r="N86" i="7"/>
  <c r="P80" i="7"/>
  <c r="S80" i="7" s="1"/>
  <c r="V80" i="7" s="1"/>
  <c r="O80" i="7"/>
  <c r="R80" i="7" s="1"/>
  <c r="U80" i="7" s="1"/>
  <c r="N80" i="7"/>
  <c r="Q80" i="7" s="1"/>
  <c r="T80" i="7" s="1"/>
  <c r="P79" i="7"/>
  <c r="O79" i="7"/>
  <c r="N79" i="7"/>
  <c r="P78" i="7"/>
  <c r="O78" i="7"/>
  <c r="N78" i="7"/>
  <c r="P77" i="7"/>
  <c r="O77" i="7"/>
  <c r="N77" i="7"/>
  <c r="P82" i="7"/>
  <c r="O82" i="7"/>
  <c r="N82" i="7"/>
  <c r="P81" i="7"/>
  <c r="S81" i="7" s="1"/>
  <c r="V81" i="7" s="1"/>
  <c r="O81" i="7"/>
  <c r="N81" i="7"/>
  <c r="Q81" i="7" s="1"/>
  <c r="T81" i="7" s="1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11" i="7"/>
  <c r="O11" i="7"/>
  <c r="N11" i="7"/>
  <c r="P10" i="7"/>
  <c r="O10" i="7"/>
  <c r="N10" i="7"/>
  <c r="P82" i="6"/>
  <c r="O82" i="6"/>
  <c r="N82" i="6"/>
  <c r="R81" i="6"/>
  <c r="P81" i="6"/>
  <c r="S81" i="6" s="1"/>
  <c r="O81" i="6"/>
  <c r="N81" i="6"/>
  <c r="Q81" i="6" s="1"/>
  <c r="N59" i="6"/>
  <c r="O59" i="6"/>
  <c r="P59" i="6"/>
  <c r="N57" i="6"/>
  <c r="O57" i="6"/>
  <c r="P57" i="6"/>
  <c r="N58" i="6"/>
  <c r="O58" i="6"/>
  <c r="P58" i="6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30" i="7"/>
  <c r="O30" i="7"/>
  <c r="N30" i="7"/>
  <c r="P29" i="7"/>
  <c r="O29" i="7"/>
  <c r="N29" i="7"/>
  <c r="P41" i="7"/>
  <c r="O41" i="7"/>
  <c r="N41" i="7"/>
  <c r="P40" i="7"/>
  <c r="O40" i="7"/>
  <c r="N40" i="7"/>
  <c r="P39" i="7"/>
  <c r="O39" i="7"/>
  <c r="N3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52" i="7"/>
  <c r="O52" i="7"/>
  <c r="N52" i="7"/>
  <c r="P51" i="7"/>
  <c r="O51" i="7"/>
  <c r="N51" i="7"/>
  <c r="P61" i="7"/>
  <c r="O61" i="7"/>
  <c r="N61" i="7"/>
  <c r="P60" i="7"/>
  <c r="O60" i="7"/>
  <c r="N60" i="7"/>
  <c r="P50" i="7"/>
  <c r="O50" i="7"/>
  <c r="N50" i="7"/>
  <c r="P49" i="7"/>
  <c r="O49" i="7"/>
  <c r="N49" i="7"/>
  <c r="P48" i="7"/>
  <c r="O48" i="7"/>
  <c r="N48" i="7"/>
  <c r="P47" i="7"/>
  <c r="O47" i="7"/>
  <c r="N47" i="7"/>
  <c r="P95" i="6"/>
  <c r="P96" i="6"/>
  <c r="P97" i="6"/>
  <c r="P98" i="6"/>
  <c r="P99" i="6"/>
  <c r="P100" i="6"/>
  <c r="P101" i="6"/>
  <c r="P102" i="6"/>
  <c r="P103" i="6"/>
  <c r="O94" i="6"/>
  <c r="O95" i="6"/>
  <c r="O96" i="6"/>
  <c r="O97" i="6"/>
  <c r="O98" i="6"/>
  <c r="O99" i="6"/>
  <c r="O100" i="6"/>
  <c r="O101" i="6"/>
  <c r="O102" i="6"/>
  <c r="O103" i="6"/>
  <c r="N95" i="6"/>
  <c r="N96" i="6"/>
  <c r="N97" i="6"/>
  <c r="N98" i="6"/>
  <c r="N99" i="6"/>
  <c r="N100" i="6"/>
  <c r="N101" i="6"/>
  <c r="N102" i="6"/>
  <c r="N103" i="6"/>
  <c r="P108" i="6"/>
  <c r="O108" i="6"/>
  <c r="N108" i="6"/>
  <c r="P107" i="6"/>
  <c r="O107" i="6"/>
  <c r="N107" i="6"/>
  <c r="P106" i="6"/>
  <c r="O106" i="6"/>
  <c r="N106" i="6"/>
  <c r="P94" i="6"/>
  <c r="N94" i="6"/>
  <c r="P93" i="6"/>
  <c r="O93" i="6"/>
  <c r="N93" i="6"/>
  <c r="P92" i="6"/>
  <c r="O92" i="6"/>
  <c r="N92" i="6"/>
  <c r="P91" i="6"/>
  <c r="O91" i="6"/>
  <c r="N91" i="6"/>
  <c r="P90" i="6"/>
  <c r="O90" i="6"/>
  <c r="N90" i="6"/>
  <c r="P89" i="6"/>
  <c r="O89" i="6"/>
  <c r="N89" i="6"/>
  <c r="P88" i="6"/>
  <c r="O88" i="6"/>
  <c r="N88" i="6"/>
  <c r="P87" i="6"/>
  <c r="O87" i="6"/>
  <c r="N87" i="6"/>
  <c r="P86" i="6"/>
  <c r="O86" i="6"/>
  <c r="N86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S80" i="6" s="1"/>
  <c r="P83" i="6"/>
  <c r="P64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R80" i="6" s="1"/>
  <c r="O83" i="6"/>
  <c r="O64" i="6"/>
  <c r="N80" i="6"/>
  <c r="Q80" i="6" s="1"/>
  <c r="N55" i="6"/>
  <c r="N70" i="6"/>
  <c r="N69" i="6"/>
  <c r="N68" i="6"/>
  <c r="N67" i="6"/>
  <c r="N66" i="6"/>
  <c r="N64" i="6"/>
  <c r="P56" i="6"/>
  <c r="O56" i="6"/>
  <c r="N56" i="6"/>
  <c r="P55" i="6"/>
  <c r="O55" i="6"/>
  <c r="P54" i="6"/>
  <c r="O54" i="6"/>
  <c r="N54" i="6"/>
  <c r="P53" i="6"/>
  <c r="O53" i="6"/>
  <c r="N53" i="6"/>
  <c r="P52" i="6"/>
  <c r="O52" i="6"/>
  <c r="N52" i="6"/>
  <c r="P51" i="6"/>
  <c r="O51" i="6"/>
  <c r="N51" i="6"/>
  <c r="P50" i="6"/>
  <c r="O50" i="6"/>
  <c r="N50" i="6"/>
  <c r="P49" i="6"/>
  <c r="O49" i="6"/>
  <c r="N49" i="6"/>
  <c r="P48" i="6"/>
  <c r="O48" i="6"/>
  <c r="N48" i="6"/>
  <c r="P47" i="6"/>
  <c r="O47" i="6"/>
  <c r="N47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6" i="6"/>
  <c r="O36" i="6"/>
  <c r="N36" i="6"/>
  <c r="P34" i="6"/>
  <c r="O34" i="6"/>
  <c r="N34" i="6"/>
  <c r="P28" i="6"/>
  <c r="O28" i="6"/>
  <c r="N28" i="6"/>
  <c r="P12" i="6"/>
  <c r="O12" i="6"/>
  <c r="N12" i="6"/>
  <c r="Q86" i="7" l="1"/>
  <c r="T86" i="7" s="1"/>
  <c r="S86" i="7"/>
  <c r="V86" i="7" s="1"/>
  <c r="R42" i="7"/>
  <c r="U42" i="7" s="1"/>
  <c r="R86" i="7"/>
  <c r="U86" i="7" s="1"/>
  <c r="Q10" i="7"/>
  <c r="T10" i="7" s="1"/>
  <c r="S109" i="7"/>
  <c r="V109" i="7" s="1"/>
  <c r="Q109" i="7"/>
  <c r="T109" i="7" s="1"/>
  <c r="Q42" i="7"/>
  <c r="T42" i="7" s="1"/>
  <c r="S42" i="7"/>
  <c r="V42" i="7" s="1"/>
  <c r="R29" i="7"/>
  <c r="U29" i="7" s="1"/>
  <c r="R10" i="7"/>
  <c r="U10" i="7" s="1"/>
  <c r="R81" i="7"/>
  <c r="U81" i="7" s="1"/>
  <c r="Q77" i="7"/>
  <c r="R77" i="7"/>
  <c r="U77" i="7" s="1"/>
  <c r="S10" i="7"/>
  <c r="V10" i="7" s="1"/>
  <c r="Q29" i="7"/>
  <c r="T29" i="7" s="1"/>
  <c r="S29" i="7"/>
  <c r="V29" i="7" s="1"/>
  <c r="S57" i="6"/>
  <c r="V57" i="6" s="1"/>
  <c r="Q57" i="6"/>
  <c r="T57" i="6" s="1"/>
  <c r="R57" i="6"/>
  <c r="U57" i="6" s="1"/>
  <c r="Q39" i="7"/>
  <c r="T39" i="7" s="1"/>
  <c r="S39" i="7"/>
  <c r="V39" i="7" s="1"/>
  <c r="R39" i="7"/>
  <c r="U39" i="7" s="1"/>
  <c r="R60" i="7"/>
  <c r="U60" i="7" s="1"/>
  <c r="Q51" i="7"/>
  <c r="T51" i="7" s="1"/>
  <c r="S51" i="7"/>
  <c r="V51" i="7" s="1"/>
  <c r="R47" i="7"/>
  <c r="U47" i="7" s="1"/>
  <c r="R51" i="7"/>
  <c r="U51" i="7" s="1"/>
  <c r="Q60" i="7"/>
  <c r="T60" i="7" s="1"/>
  <c r="S60" i="7"/>
  <c r="V60" i="7" s="1"/>
  <c r="Q47" i="7"/>
  <c r="T47" i="7" s="1"/>
  <c r="S47" i="7"/>
  <c r="V47" i="7" s="1"/>
  <c r="Q106" i="6"/>
  <c r="S106" i="6"/>
  <c r="Q64" i="6"/>
  <c r="T64" i="6" s="1"/>
  <c r="R106" i="6"/>
  <c r="R64" i="6"/>
  <c r="U64" i="6" s="1"/>
  <c r="R86" i="6"/>
  <c r="U86" i="6" s="1"/>
  <c r="Q54" i="6"/>
  <c r="S54" i="6"/>
  <c r="S64" i="6"/>
  <c r="V64" i="6" s="1"/>
  <c r="Q86" i="6"/>
  <c r="T86" i="6" s="1"/>
  <c r="S86" i="6"/>
  <c r="V86" i="6" s="1"/>
  <c r="Q36" i="6"/>
  <c r="T36" i="6" s="1"/>
  <c r="S36" i="6"/>
  <c r="V36" i="6" s="1"/>
  <c r="Q42" i="6"/>
  <c r="T42" i="6" s="1"/>
  <c r="S42" i="6"/>
  <c r="V42" i="6" s="1"/>
  <c r="Q47" i="6"/>
  <c r="T47" i="6" s="1"/>
  <c r="S47" i="6"/>
  <c r="V47" i="6" s="1"/>
  <c r="R54" i="6"/>
  <c r="R36" i="6"/>
  <c r="U36" i="6" s="1"/>
  <c r="R39" i="6"/>
  <c r="U39" i="6" s="1"/>
  <c r="R42" i="6"/>
  <c r="U42" i="6" s="1"/>
  <c r="R47" i="6"/>
  <c r="U47" i="6" s="1"/>
  <c r="Q39" i="6"/>
  <c r="T39" i="6" s="1"/>
  <c r="S77" i="7" l="1"/>
  <c r="V77" i="7" s="1"/>
  <c r="T77" i="7"/>
  <c r="S39" i="6"/>
  <c r="V39" i="6" s="1"/>
  <c r="P35" i="6" l="1"/>
  <c r="O35" i="6"/>
  <c r="N35" i="6"/>
  <c r="P33" i="6"/>
  <c r="O33" i="6"/>
  <c r="N33" i="6"/>
  <c r="P32" i="6"/>
  <c r="O32" i="6"/>
  <c r="N32" i="6"/>
  <c r="P31" i="6"/>
  <c r="O31" i="6"/>
  <c r="N31" i="6"/>
  <c r="P30" i="6"/>
  <c r="O30" i="6"/>
  <c r="R30" i="6" s="1"/>
  <c r="U30" i="6" s="1"/>
  <c r="N30" i="6"/>
  <c r="P29" i="6"/>
  <c r="O29" i="6"/>
  <c r="N29" i="6"/>
  <c r="P27" i="6"/>
  <c r="O27" i="6"/>
  <c r="N27" i="6"/>
  <c r="P26" i="6"/>
  <c r="O26" i="6"/>
  <c r="N26" i="6"/>
  <c r="P25" i="6"/>
  <c r="O25" i="6"/>
  <c r="N25" i="6"/>
  <c r="P52" i="10"/>
  <c r="O52" i="10"/>
  <c r="N52" i="10"/>
  <c r="P51" i="10"/>
  <c r="O51" i="10"/>
  <c r="N51" i="10"/>
  <c r="P50" i="10"/>
  <c r="S50" i="10" s="1"/>
  <c r="O50" i="10"/>
  <c r="N50" i="10"/>
  <c r="Q50" i="10" s="1"/>
  <c r="P49" i="10"/>
  <c r="O49" i="10"/>
  <c r="N49" i="10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S44" i="10" s="1"/>
  <c r="V44" i="10" s="1"/>
  <c r="O44" i="10"/>
  <c r="N44" i="10"/>
  <c r="Q44" i="10" s="1"/>
  <c r="T44" i="10" s="1"/>
  <c r="P18" i="7"/>
  <c r="P19" i="7"/>
  <c r="O18" i="7"/>
  <c r="O19" i="7"/>
  <c r="N18" i="7"/>
  <c r="N19" i="7"/>
  <c r="N20" i="7"/>
  <c r="R44" i="10" l="1"/>
  <c r="U44" i="10" s="1"/>
  <c r="R50" i="10"/>
  <c r="Q25" i="6"/>
  <c r="T25" i="6" s="1"/>
  <c r="S25" i="6"/>
  <c r="V25" i="6" s="1"/>
  <c r="R25" i="6"/>
  <c r="U25" i="6" s="1"/>
  <c r="Q30" i="6"/>
  <c r="T30" i="6" s="1"/>
  <c r="S30" i="6"/>
  <c r="V30" i="6" s="1"/>
  <c r="N21" i="10"/>
  <c r="N62" i="7"/>
  <c r="Q62" i="7" s="1"/>
  <c r="T62" i="7" s="1"/>
  <c r="O62" i="7"/>
  <c r="R62" i="7" s="1"/>
  <c r="U62" i="7" s="1"/>
  <c r="P62" i="7"/>
  <c r="S62" i="7" s="1"/>
  <c r="V62" i="7" s="1"/>
  <c r="N26" i="7"/>
  <c r="Q26" i="7" s="1"/>
  <c r="T26" i="7" s="1"/>
  <c r="O26" i="7"/>
  <c r="R26" i="7" s="1"/>
  <c r="U26" i="7" s="1"/>
  <c r="P26" i="7"/>
  <c r="S26" i="7" s="1"/>
  <c r="V26" i="7" s="1"/>
  <c r="N44" i="7"/>
  <c r="Q44" i="7" s="1"/>
  <c r="T44" i="7" s="1"/>
  <c r="O44" i="7"/>
  <c r="R44" i="7" s="1"/>
  <c r="U44" i="7" s="1"/>
  <c r="P44" i="7"/>
  <c r="S44" i="7" s="1"/>
  <c r="V44" i="7" s="1"/>
  <c r="N17" i="7"/>
  <c r="O17" i="7"/>
  <c r="P17" i="7"/>
  <c r="O20" i="7"/>
  <c r="P20" i="7"/>
  <c r="N21" i="7"/>
  <c r="O21" i="7"/>
  <c r="P21" i="7"/>
  <c r="N22" i="7"/>
  <c r="O22" i="7"/>
  <c r="P22" i="7"/>
  <c r="N23" i="7"/>
  <c r="O23" i="7"/>
  <c r="P23" i="7"/>
  <c r="N24" i="7"/>
  <c r="O24" i="7"/>
  <c r="P24" i="7"/>
  <c r="N25" i="7"/>
  <c r="Q25" i="7" s="1"/>
  <c r="T25" i="7" s="1"/>
  <c r="O25" i="7"/>
  <c r="R25" i="7" s="1"/>
  <c r="U25" i="7" s="1"/>
  <c r="P25" i="7"/>
  <c r="S25" i="7" s="1"/>
  <c r="V25" i="7" s="1"/>
  <c r="N63" i="7"/>
  <c r="Q63" i="7" s="1"/>
  <c r="T63" i="7" s="1"/>
  <c r="O63" i="7"/>
  <c r="R63" i="7" s="1"/>
  <c r="U63" i="7" s="1"/>
  <c r="P63" i="7"/>
  <c r="S63" i="7" s="1"/>
  <c r="V63" i="7" s="1"/>
  <c r="N66" i="7"/>
  <c r="O66" i="7"/>
  <c r="P66" i="7"/>
  <c r="N68" i="7"/>
  <c r="O68" i="7"/>
  <c r="P68" i="7"/>
  <c r="N69" i="7"/>
  <c r="O69" i="7"/>
  <c r="P69" i="7"/>
  <c r="N70" i="7"/>
  <c r="O70" i="7"/>
  <c r="P70" i="7"/>
  <c r="N71" i="7"/>
  <c r="O71" i="7"/>
  <c r="P71" i="7"/>
  <c r="N72" i="7"/>
  <c r="O72" i="7"/>
  <c r="P72" i="7"/>
  <c r="N73" i="7"/>
  <c r="O73" i="7"/>
  <c r="P73" i="7"/>
  <c r="N74" i="7"/>
  <c r="O74" i="7"/>
  <c r="P74" i="7"/>
  <c r="N75" i="7"/>
  <c r="O75" i="7"/>
  <c r="P75" i="7"/>
  <c r="N76" i="7"/>
  <c r="O76" i="7"/>
  <c r="P76" i="7"/>
  <c r="N83" i="7"/>
  <c r="Q83" i="7" s="1"/>
  <c r="T83" i="7" s="1"/>
  <c r="O83" i="7"/>
  <c r="R83" i="7" s="1"/>
  <c r="U83" i="7" s="1"/>
  <c r="P83" i="7"/>
  <c r="S83" i="7" s="1"/>
  <c r="V83" i="7" s="1"/>
  <c r="N111" i="7"/>
  <c r="Q111" i="7" s="1"/>
  <c r="T111" i="7" s="1"/>
  <c r="O111" i="7"/>
  <c r="R111" i="7" s="1"/>
  <c r="U111" i="7" s="1"/>
  <c r="P111" i="7"/>
  <c r="S111" i="7" s="1"/>
  <c r="V111" i="7" s="1"/>
  <c r="U64" i="7" l="1"/>
  <c r="R64" i="7"/>
  <c r="V64" i="7"/>
  <c r="S64" i="7"/>
  <c r="T64" i="7"/>
  <c r="Q64" i="7"/>
  <c r="Q73" i="7"/>
  <c r="T73" i="7" s="1"/>
  <c r="R22" i="7"/>
  <c r="U22" i="7" s="1"/>
  <c r="Q17" i="7"/>
  <c r="T17" i="7" s="1"/>
  <c r="S73" i="7"/>
  <c r="V73" i="7" s="1"/>
  <c r="S66" i="7"/>
  <c r="V66" i="7" s="1"/>
  <c r="S17" i="7"/>
  <c r="V17" i="7" s="1"/>
  <c r="R73" i="7"/>
  <c r="U73" i="7" s="1"/>
  <c r="Q66" i="7"/>
  <c r="T66" i="7" s="1"/>
  <c r="R66" i="7"/>
  <c r="U66" i="7" s="1"/>
  <c r="R17" i="7"/>
  <c r="U17" i="7" s="1"/>
  <c r="S22" i="7"/>
  <c r="V22" i="7" s="1"/>
  <c r="Q22" i="7"/>
  <c r="T22" i="7" s="1"/>
  <c r="U27" i="7" l="1"/>
  <c r="R27" i="7"/>
  <c r="V27" i="7"/>
  <c r="S27" i="7"/>
  <c r="T27" i="7"/>
  <c r="Q27" i="7"/>
  <c r="T84" i="7"/>
  <c r="U112" i="7"/>
  <c r="V84" i="7"/>
  <c r="U45" i="7"/>
  <c r="T45" i="7"/>
  <c r="R45" i="7"/>
  <c r="V45" i="7"/>
  <c r="Q84" i="7"/>
  <c r="S84" i="7"/>
  <c r="R112" i="7"/>
  <c r="Q45" i="7"/>
  <c r="R84" i="7"/>
  <c r="U84" i="7"/>
  <c r="T112" i="7"/>
  <c r="Q112" i="7"/>
  <c r="S112" i="7"/>
  <c r="V112" i="7"/>
  <c r="S45" i="7"/>
  <c r="P60" i="6" l="1"/>
  <c r="S60" i="6" s="1"/>
  <c r="V60" i="6" s="1"/>
  <c r="P61" i="6"/>
  <c r="S61" i="6" s="1"/>
  <c r="V61" i="6" s="1"/>
  <c r="O60" i="6"/>
  <c r="R60" i="6" s="1"/>
  <c r="U60" i="6" s="1"/>
  <c r="O61" i="6"/>
  <c r="R61" i="6" s="1"/>
  <c r="U61" i="6" s="1"/>
  <c r="N60" i="6"/>
  <c r="Q60" i="6" s="1"/>
  <c r="T60" i="6" s="1"/>
  <c r="N61" i="6"/>
  <c r="Q61" i="6" s="1"/>
  <c r="T61" i="6" s="1"/>
  <c r="P44" i="6"/>
  <c r="S44" i="6" s="1"/>
  <c r="O44" i="6"/>
  <c r="R44" i="6" s="1"/>
  <c r="N44" i="6"/>
  <c r="Q44" i="6" s="1"/>
  <c r="P11" i="6"/>
  <c r="P13" i="6"/>
  <c r="P14" i="6"/>
  <c r="P15" i="6"/>
  <c r="P16" i="6"/>
  <c r="P17" i="6"/>
  <c r="P18" i="6"/>
  <c r="P19" i="6"/>
  <c r="P20" i="6"/>
  <c r="P21" i="6"/>
  <c r="S21" i="6" s="1"/>
  <c r="V21" i="6" s="1"/>
  <c r="P22" i="6"/>
  <c r="S22" i="6" s="1"/>
  <c r="V22" i="6" s="1"/>
  <c r="O11" i="6"/>
  <c r="O13" i="6"/>
  <c r="O14" i="6"/>
  <c r="O15" i="6"/>
  <c r="O16" i="6"/>
  <c r="O17" i="6"/>
  <c r="O18" i="6"/>
  <c r="O19" i="6"/>
  <c r="O20" i="6"/>
  <c r="O21" i="6"/>
  <c r="R21" i="6" s="1"/>
  <c r="U21" i="6" s="1"/>
  <c r="O22" i="6"/>
  <c r="R22" i="6" s="1"/>
  <c r="U22" i="6" s="1"/>
  <c r="N11" i="6"/>
  <c r="N13" i="6"/>
  <c r="N14" i="6"/>
  <c r="N15" i="6"/>
  <c r="N16" i="6"/>
  <c r="N17" i="6"/>
  <c r="N18" i="6"/>
  <c r="N19" i="6"/>
  <c r="N20" i="6"/>
  <c r="N21" i="6"/>
  <c r="Q21" i="6" s="1"/>
  <c r="T21" i="6" s="1"/>
  <c r="N22" i="6"/>
  <c r="Q22" i="6" s="1"/>
  <c r="T22" i="6" s="1"/>
  <c r="Q19" i="6" l="1"/>
  <c r="T19" i="6" s="1"/>
  <c r="S19" i="6"/>
  <c r="V19" i="6" s="1"/>
  <c r="Q13" i="6"/>
  <c r="T13" i="6" s="1"/>
  <c r="S13" i="6"/>
  <c r="V13" i="6" s="1"/>
  <c r="R19" i="6"/>
  <c r="U19" i="6" s="1"/>
  <c r="R13" i="6"/>
  <c r="U13" i="6" s="1"/>
  <c r="N66" i="10"/>
  <c r="O66" i="10"/>
  <c r="P66" i="10"/>
  <c r="P26" i="10"/>
  <c r="P27" i="10"/>
  <c r="P28" i="10"/>
  <c r="P29" i="10"/>
  <c r="P30" i="10"/>
  <c r="P31" i="10"/>
  <c r="P32" i="10"/>
  <c r="P33" i="10"/>
  <c r="P34" i="10"/>
  <c r="O26" i="10"/>
  <c r="O27" i="10"/>
  <c r="O28" i="10"/>
  <c r="O29" i="10"/>
  <c r="O30" i="10"/>
  <c r="O31" i="10"/>
  <c r="O32" i="10"/>
  <c r="O33" i="10"/>
  <c r="N26" i="10"/>
  <c r="N27" i="10"/>
  <c r="N28" i="10"/>
  <c r="N29" i="10"/>
  <c r="N30" i="10"/>
  <c r="N31" i="10"/>
  <c r="N32" i="10"/>
  <c r="N33" i="10"/>
  <c r="N34" i="10"/>
  <c r="O34" i="10"/>
  <c r="P103" i="10"/>
  <c r="S103" i="10" s="1"/>
  <c r="O103" i="10"/>
  <c r="R103" i="10" s="1"/>
  <c r="N103" i="10"/>
  <c r="Q103" i="10" s="1"/>
  <c r="P77" i="10"/>
  <c r="S77" i="10" s="1"/>
  <c r="O77" i="10"/>
  <c r="R77" i="10" s="1"/>
  <c r="N77" i="10"/>
  <c r="Q77" i="10" s="1"/>
  <c r="P73" i="10"/>
  <c r="O73" i="10"/>
  <c r="N73" i="10"/>
  <c r="P72" i="10"/>
  <c r="O72" i="10"/>
  <c r="N72" i="10"/>
  <c r="P71" i="10"/>
  <c r="O71" i="10"/>
  <c r="N71" i="10"/>
  <c r="P70" i="10"/>
  <c r="O70" i="10"/>
  <c r="N70" i="10"/>
  <c r="P69" i="10"/>
  <c r="O69" i="10"/>
  <c r="N69" i="10"/>
  <c r="P68" i="10"/>
  <c r="O68" i="10"/>
  <c r="N68" i="10"/>
  <c r="P67" i="10"/>
  <c r="O67" i="10"/>
  <c r="N67" i="10"/>
  <c r="P65" i="10"/>
  <c r="O65" i="10"/>
  <c r="N65" i="10"/>
  <c r="P64" i="10"/>
  <c r="O64" i="10"/>
  <c r="N64" i="10"/>
  <c r="P63" i="10"/>
  <c r="O63" i="10"/>
  <c r="N63" i="10"/>
  <c r="P60" i="10"/>
  <c r="S60" i="10" s="1"/>
  <c r="O60" i="10"/>
  <c r="R60" i="10" s="1"/>
  <c r="N60" i="10"/>
  <c r="Q60" i="10" s="1"/>
  <c r="P59" i="10"/>
  <c r="S59" i="10" s="1"/>
  <c r="O59" i="10"/>
  <c r="R59" i="10" s="1"/>
  <c r="N59" i="10"/>
  <c r="Q59" i="10" s="1"/>
  <c r="P58" i="10"/>
  <c r="O58" i="10"/>
  <c r="R57" i="10" s="1"/>
  <c r="N58" i="10"/>
  <c r="P57" i="10"/>
  <c r="N57" i="10"/>
  <c r="P40" i="10"/>
  <c r="S40" i="10" s="1"/>
  <c r="O40" i="10"/>
  <c r="R40" i="10" s="1"/>
  <c r="N40" i="10"/>
  <c r="Q40" i="10" s="1"/>
  <c r="P39" i="10"/>
  <c r="O39" i="10"/>
  <c r="N39" i="10"/>
  <c r="P38" i="10"/>
  <c r="O38" i="10"/>
  <c r="N38" i="10"/>
  <c r="P25" i="10"/>
  <c r="O25" i="10"/>
  <c r="N25" i="10"/>
  <c r="P22" i="10"/>
  <c r="S22" i="10" s="1"/>
  <c r="O22" i="10"/>
  <c r="R22" i="10" s="1"/>
  <c r="N22" i="10"/>
  <c r="Q22" i="10" s="1"/>
  <c r="P21" i="10"/>
  <c r="S21" i="10" s="1"/>
  <c r="O21" i="10"/>
  <c r="R21" i="10" s="1"/>
  <c r="Q21" i="10"/>
  <c r="N76" i="8"/>
  <c r="Q76" i="8" s="1"/>
  <c r="T76" i="8" s="1"/>
  <c r="P39" i="8"/>
  <c r="P40" i="8"/>
  <c r="P41" i="8"/>
  <c r="O39" i="8"/>
  <c r="O40" i="8"/>
  <c r="O41" i="8"/>
  <c r="R42" i="8" s="1"/>
  <c r="N39" i="8"/>
  <c r="N40" i="8"/>
  <c r="N41" i="8"/>
  <c r="P38" i="8"/>
  <c r="O38" i="8"/>
  <c r="N38" i="8"/>
  <c r="P35" i="8"/>
  <c r="O35" i="8"/>
  <c r="N35" i="8"/>
  <c r="P26" i="8"/>
  <c r="O26" i="8"/>
  <c r="N26" i="8"/>
  <c r="P76" i="8"/>
  <c r="S76" i="8" s="1"/>
  <c r="V76" i="8" s="1"/>
  <c r="O76" i="8"/>
  <c r="R76" i="8" s="1"/>
  <c r="U76" i="8" s="1"/>
  <c r="P50" i="8"/>
  <c r="S50" i="8" s="1"/>
  <c r="V50" i="8" s="1"/>
  <c r="O50" i="8"/>
  <c r="R50" i="8" s="1"/>
  <c r="U50" i="8" s="1"/>
  <c r="N50" i="8"/>
  <c r="Q50" i="8" s="1"/>
  <c r="T50" i="8" s="1"/>
  <c r="P37" i="8"/>
  <c r="O37" i="8"/>
  <c r="N37" i="8"/>
  <c r="P36" i="8"/>
  <c r="O36" i="8"/>
  <c r="N36" i="8"/>
  <c r="P34" i="8"/>
  <c r="O34" i="8"/>
  <c r="N34" i="8"/>
  <c r="P33" i="8"/>
  <c r="O33" i="8"/>
  <c r="N33" i="8"/>
  <c r="P114" i="8"/>
  <c r="S114" i="8" s="1"/>
  <c r="V114" i="8" s="1"/>
  <c r="O114" i="8"/>
  <c r="R114" i="8" s="1"/>
  <c r="U114" i="8" s="1"/>
  <c r="N114" i="8"/>
  <c r="Q114" i="8" s="1"/>
  <c r="T114" i="8" s="1"/>
  <c r="P113" i="8"/>
  <c r="S113" i="8" s="1"/>
  <c r="V113" i="8" s="1"/>
  <c r="O113" i="8"/>
  <c r="R113" i="8" s="1"/>
  <c r="U113" i="8" s="1"/>
  <c r="N113" i="8"/>
  <c r="Q113" i="8" s="1"/>
  <c r="T113" i="8" s="1"/>
  <c r="Q26" i="8" l="1"/>
  <c r="Q27" i="8" s="1"/>
  <c r="T42" i="8"/>
  <c r="S26" i="8"/>
  <c r="S27" i="8" s="1"/>
  <c r="V42" i="8"/>
  <c r="R26" i="8"/>
  <c r="R27" i="8" s="1"/>
  <c r="U42" i="8"/>
  <c r="T26" i="8"/>
  <c r="T27" i="8" s="1"/>
  <c r="V26" i="8"/>
  <c r="V27" i="8" s="1"/>
  <c r="U26" i="8"/>
  <c r="U27" i="8" s="1"/>
  <c r="T61" i="10"/>
  <c r="Q61" i="10"/>
  <c r="V61" i="10"/>
  <c r="S61" i="10"/>
  <c r="U61" i="10"/>
  <c r="R61" i="10"/>
  <c r="U115" i="8"/>
  <c r="R115" i="8"/>
  <c r="T115" i="8"/>
  <c r="Q115" i="8"/>
  <c r="V115" i="8"/>
  <c r="S115" i="8"/>
  <c r="S69" i="10"/>
  <c r="R63" i="10"/>
  <c r="R25" i="10"/>
  <c r="U25" i="10" s="1"/>
  <c r="Q38" i="10"/>
  <c r="S38" i="10"/>
  <c r="Q57" i="10"/>
  <c r="S57" i="10"/>
  <c r="Q63" i="10"/>
  <c r="S63" i="10"/>
  <c r="R69" i="10"/>
  <c r="I24" i="16"/>
  <c r="U77" i="8"/>
  <c r="R77" i="8"/>
  <c r="T77" i="8"/>
  <c r="Q77" i="8"/>
  <c r="V77" i="8"/>
  <c r="S77" i="8"/>
  <c r="S33" i="8"/>
  <c r="R33" i="8"/>
  <c r="F24" i="16"/>
  <c r="S25" i="10"/>
  <c r="V25" i="10" s="1"/>
  <c r="R38" i="10"/>
  <c r="Q69" i="10"/>
  <c r="G24" i="16"/>
  <c r="Q25" i="10"/>
  <c r="T25" i="10" s="1"/>
  <c r="Q39" i="8"/>
  <c r="T39" i="8" s="1"/>
  <c r="R39" i="8"/>
  <c r="U39" i="8" s="1"/>
  <c r="S39" i="8"/>
  <c r="V39" i="8" s="1"/>
  <c r="Q33" i="8"/>
  <c r="N71" i="6"/>
  <c r="N72" i="6"/>
  <c r="N73" i="6"/>
  <c r="N74" i="6"/>
  <c r="V51" i="8" l="1"/>
  <c r="T33" i="8"/>
  <c r="T51" i="8" s="1"/>
  <c r="Q51" i="8"/>
  <c r="D16" i="16" s="1"/>
  <c r="U33" i="8"/>
  <c r="U51" i="8" s="1"/>
  <c r="H16" i="16" s="1"/>
  <c r="R51" i="8"/>
  <c r="S51" i="8"/>
  <c r="V41" i="10"/>
  <c r="I21" i="16" s="1"/>
  <c r="D24" i="16"/>
  <c r="U41" i="10"/>
  <c r="H21" i="16" s="1"/>
  <c r="T41" i="10"/>
  <c r="G21" i="16" s="1"/>
  <c r="S41" i="10"/>
  <c r="F21" i="16" s="1"/>
  <c r="R41" i="10"/>
  <c r="E21" i="16" s="1"/>
  <c r="Q41" i="10"/>
  <c r="D21" i="16" s="1"/>
  <c r="E16" i="16"/>
  <c r="F16" i="16"/>
  <c r="V99" i="8"/>
  <c r="I18" i="16" s="1"/>
  <c r="I17" i="16"/>
  <c r="V78" i="10"/>
  <c r="I23" i="16" s="1"/>
  <c r="V23" i="10"/>
  <c r="I20" i="16" s="1"/>
  <c r="S23" i="10"/>
  <c r="F20" i="16" s="1"/>
  <c r="E24" i="16"/>
  <c r="H24" i="16"/>
  <c r="I22" i="16"/>
  <c r="F22" i="16"/>
  <c r="T78" i="10"/>
  <c r="G23" i="16" s="1"/>
  <c r="E22" i="16"/>
  <c r="Q23" i="10"/>
  <c r="D20" i="16" s="1"/>
  <c r="T23" i="10"/>
  <c r="G20" i="16" s="1"/>
  <c r="U78" i="10"/>
  <c r="H23" i="16" s="1"/>
  <c r="R78" i="10"/>
  <c r="E23" i="16" s="1"/>
  <c r="G22" i="16"/>
  <c r="D22" i="16"/>
  <c r="U23" i="10"/>
  <c r="H20" i="16" s="1"/>
  <c r="R23" i="10"/>
  <c r="E20" i="16" s="1"/>
  <c r="S78" i="10"/>
  <c r="F23" i="16" s="1"/>
  <c r="Q78" i="10"/>
  <c r="D23" i="16" s="1"/>
  <c r="H22" i="16"/>
  <c r="D19" i="16"/>
  <c r="G19" i="16"/>
  <c r="U99" i="8"/>
  <c r="H18" i="16" s="1"/>
  <c r="R99" i="8"/>
  <c r="E18" i="16" s="1"/>
  <c r="F15" i="16"/>
  <c r="I15" i="16"/>
  <c r="T99" i="8"/>
  <c r="G18" i="16" s="1"/>
  <c r="D17" i="16"/>
  <c r="H15" i="16"/>
  <c r="H19" i="16"/>
  <c r="E19" i="16"/>
  <c r="H17" i="16"/>
  <c r="E17" i="16"/>
  <c r="G16" i="16"/>
  <c r="G15" i="16"/>
  <c r="D15" i="16"/>
  <c r="S99" i="8"/>
  <c r="F18" i="16" s="1"/>
  <c r="Q99" i="8"/>
  <c r="D18" i="16" s="1"/>
  <c r="F17" i="16"/>
  <c r="G17" i="16"/>
  <c r="E15" i="16"/>
  <c r="I19" i="16"/>
  <c r="F19" i="16"/>
  <c r="R71" i="6"/>
  <c r="S71" i="6"/>
  <c r="Q71" i="6"/>
  <c r="I16" i="16" l="1"/>
  <c r="H14" i="16"/>
  <c r="E14" i="16"/>
  <c r="I14" i="16"/>
  <c r="F14" i="16"/>
  <c r="D14" i="16"/>
  <c r="G14" i="16"/>
  <c r="T62" i="6"/>
  <c r="G7" i="16" s="1"/>
  <c r="Q62" i="6"/>
  <c r="D7" i="16" s="1"/>
  <c r="S62" i="6"/>
  <c r="F7" i="16" s="1"/>
  <c r="V62" i="6"/>
  <c r="I7" i="16" s="1"/>
  <c r="U62" i="6"/>
  <c r="H7" i="16" s="1"/>
  <c r="R62" i="6"/>
  <c r="E7" i="16" s="1"/>
  <c r="N77" i="6"/>
  <c r="N78" i="6"/>
  <c r="N79" i="6"/>
  <c r="N75" i="6"/>
  <c r="N76" i="6"/>
  <c r="N83" i="6"/>
  <c r="Q83" i="6" s="1"/>
  <c r="S83" i="6"/>
  <c r="R83" i="6"/>
  <c r="P10" i="6"/>
  <c r="S10" i="6" s="1"/>
  <c r="V10" i="6" s="1"/>
  <c r="O10" i="6"/>
  <c r="R10" i="6" s="1"/>
  <c r="U10" i="6" s="1"/>
  <c r="N10" i="6"/>
  <c r="Q10" i="6" s="1"/>
  <c r="T10" i="6" s="1"/>
  <c r="S75" i="6" l="1"/>
  <c r="Q75" i="6"/>
  <c r="R75" i="6"/>
  <c r="P109" i="6"/>
  <c r="S109" i="6" s="1"/>
  <c r="O109" i="6"/>
  <c r="R109" i="6" s="1"/>
  <c r="N109" i="6"/>
  <c r="Q109" i="6" s="1"/>
  <c r="P105" i="6"/>
  <c r="O105" i="6"/>
  <c r="N105" i="6"/>
  <c r="P104" i="6"/>
  <c r="O104" i="6"/>
  <c r="R95" i="6" s="1"/>
  <c r="U95" i="6" s="1"/>
  <c r="N104" i="6"/>
  <c r="V45" i="6"/>
  <c r="I6" i="16" s="1"/>
  <c r="U45" i="6"/>
  <c r="H6" i="16" s="1"/>
  <c r="T45" i="6"/>
  <c r="G6" i="16" s="1"/>
  <c r="Q95" i="6" l="1"/>
  <c r="T95" i="6" s="1"/>
  <c r="S95" i="6"/>
  <c r="V95" i="6" s="1"/>
  <c r="G10" i="16"/>
  <c r="D10" i="16"/>
  <c r="I10" i="16"/>
  <c r="F10" i="16"/>
  <c r="D12" i="16"/>
  <c r="G12" i="16"/>
  <c r="I12" i="16"/>
  <c r="F12" i="16"/>
  <c r="H10" i="16"/>
  <c r="E10" i="16"/>
  <c r="H12" i="16"/>
  <c r="E12" i="16"/>
  <c r="R84" i="6"/>
  <c r="E8" i="16" s="1"/>
  <c r="Q45" i="6"/>
  <c r="D6" i="16" s="1"/>
  <c r="S45" i="6"/>
  <c r="F6" i="16" s="1"/>
  <c r="U84" i="6"/>
  <c r="H8" i="16" s="1"/>
  <c r="S23" i="6"/>
  <c r="F5" i="16" s="1"/>
  <c r="V23" i="6"/>
  <c r="I5" i="16" s="1"/>
  <c r="T23" i="6"/>
  <c r="G5" i="16" s="1"/>
  <c r="Q23" i="6"/>
  <c r="D5" i="16" s="1"/>
  <c r="U23" i="6"/>
  <c r="H5" i="16" s="1"/>
  <c r="R23" i="6"/>
  <c r="E5" i="16" s="1"/>
  <c r="R45" i="6"/>
  <c r="E6" i="16" s="1"/>
  <c r="Q110" i="6" l="1"/>
  <c r="G9" i="16" s="1"/>
  <c r="G13" i="16"/>
  <c r="E13" i="16"/>
  <c r="D13" i="16"/>
  <c r="I13" i="16"/>
  <c r="F13" i="16"/>
  <c r="H13" i="16"/>
  <c r="T84" i="6"/>
  <c r="G8" i="16" s="1"/>
  <c r="Q84" i="6"/>
  <c r="D8" i="16" s="1"/>
  <c r="T110" i="6"/>
  <c r="R110" i="6"/>
  <c r="V110" i="6"/>
  <c r="V84" i="6"/>
  <c r="I8" i="16" s="1"/>
  <c r="S84" i="6"/>
  <c r="F8" i="16" s="1"/>
  <c r="U110" i="6"/>
  <c r="S110" i="6"/>
  <c r="I11" i="16"/>
  <c r="D9" i="16" l="1"/>
  <c r="G11" i="16"/>
  <c r="D11" i="16"/>
  <c r="H11" i="16"/>
  <c r="E11" i="16"/>
  <c r="F11" i="16"/>
  <c r="I9" i="16"/>
  <c r="F9" i="16"/>
  <c r="F45" i="16" s="1"/>
  <c r="E9" i="16"/>
  <c r="E45" i="16" s="1"/>
  <c r="H9" i="16"/>
  <c r="D45" i="16" l="1"/>
</calcChain>
</file>

<file path=xl/sharedStrings.xml><?xml version="1.0" encoding="utf-8"?>
<sst xmlns="http://schemas.openxmlformats.org/spreadsheetml/2006/main" count="1373" uniqueCount="168">
  <si>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</si>
  <si>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</si>
  <si>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</si>
  <si>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</si>
  <si>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</si>
  <si>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</si>
  <si>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</si>
  <si>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</si>
  <si>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</si>
  <si>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</si>
  <si>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</si>
  <si>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</si>
  <si>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</si>
  <si>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</si>
  <si>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</si>
  <si>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</si>
  <si>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</si>
  <si>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</si>
  <si>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</si>
  <si>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</si>
  <si>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</si>
  <si>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</si>
  <si>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</si>
  <si>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</si>
  <si>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</si>
  <si>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</si>
  <si>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</si>
  <si>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</si>
  <si>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</si>
  <si>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</si>
  <si>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</si>
  <si>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</si>
  <si>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</si>
  <si>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</si>
  <si>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</si>
  <si>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</si>
  <si>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</si>
  <si>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</si>
  <si>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</si>
  <si>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</si>
  <si>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</si>
  <si>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</si>
  <si>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</si>
  <si>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</si>
  <si>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</si>
  <si>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</si>
  <si>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</si>
  <si>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</si>
  <si>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</si>
  <si>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</si>
  <si>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</si>
  <si>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</si>
  <si>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</si>
  <si>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</si>
  <si>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</si>
  <si>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</si>
  <si>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</si>
  <si>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</si>
  <si>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</si>
  <si>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</si>
  <si>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</si>
  <si>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</si>
  <si>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</si>
  <si>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</si>
  <si>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</si>
  <si>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</si>
  <si>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</si>
  <si>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</si>
  <si>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</si>
  <si>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</si>
  <si>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</si>
  <si>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</si>
  <si>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</si>
  <si>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</si>
  <si>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</si>
  <si>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</si>
  <si>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</si>
  <si>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</si>
  <si>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</si>
  <si>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</si>
  <si>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</si>
  <si>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</si>
  <si>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</si>
  <si>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</si>
  <si>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</si>
  <si>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</si>
  <si>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</si>
  <si>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</si>
  <si>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</si>
  <si>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</si>
  <si>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</si>
  <si>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</si>
  <si>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</si>
  <si>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</si>
  <si>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</si>
  <si>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</si>
  <si>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</si>
  <si>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</si>
  <si>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</si>
  <si>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</si>
  <si>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</si>
  <si>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</si>
  <si>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</si>
  <si>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</si>
  <si>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</si>
  <si>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</si>
  <si>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</si>
  <si>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</si>
  <si>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</si>
  <si>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</si>
  <si>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</si>
  <si>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</si>
  <si>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</si>
  <si>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</si>
  <si>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</si>
  <si>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</si>
  <si>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</si>
  <si>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</si>
  <si>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</si>
  <si>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</si>
  <si>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</si>
  <si>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</si>
  <si>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горошек зеленный консервированый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</si>
  <si>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</si>
  <si>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</si>
  <si>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</si>
  <si>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</si>
  <si>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</si>
  <si>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</si>
  <si>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</si>
  <si>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</si>
  <si>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</si>
  <si>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</si>
  <si>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 крупа рисовая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</si>
  <si>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</si>
  <si>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</si>
  <si>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</si>
  <si>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</si>
  <si>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</si>
  <si>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</si>
  <si>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</si>
  <si>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</si>
  <si>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</si>
  <si>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</si>
  <si>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</si>
  <si>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</si>
  <si>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</si>
  <si>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</si>
  <si>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</si>
  <si>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</si>
  <si>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</si>
  <si>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</si>
  <si>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4 неделя</t>
  </si>
  <si>
    <t>Рис "Коктем"</t>
  </si>
  <si>
    <t xml:space="preserve">Фишбол </t>
  </si>
  <si>
    <t xml:space="preserve">Митбол </t>
  </si>
  <si>
    <t xml:space="preserve">Митболы  говяжьй </t>
  </si>
  <si>
    <t xml:space="preserve">Фишболы </t>
  </si>
  <si>
    <t xml:space="preserve">Митболы </t>
  </si>
  <si>
    <t xml:space="preserve"> Птица с овощами  </t>
  </si>
  <si>
    <t xml:space="preserve">Рис "Коктем" </t>
  </si>
  <si>
    <t>Митбол</t>
  </si>
  <si>
    <t xml:space="preserve">Птица с овощами  </t>
  </si>
  <si>
    <t xml:space="preserve">горошек зелёный консервированный </t>
  </si>
  <si>
    <t xml:space="preserve">салат овощной </t>
  </si>
  <si>
    <t>Биточки  рыбные</t>
  </si>
  <si>
    <t xml:space="preserve"> Биточки  рыбные</t>
  </si>
  <si>
    <t xml:space="preserve">Котлета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</si>
</sst>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5">
    <xf numFmtId="0" fontId="0" fillId="0" borderId="0" xfId="0"/>
    <xf numFmtId="0" fontId="1" fillId="2" borderId="0" xfId="0" applyFont="1" applyFill="1"/>
    <xf numFmtId="0" fontId="8" fillId="0" borderId="0" xfId="0" applyFont="1"/>
    <xf numFmtId="0" fontId="8" fillId="2" borderId="0" xfId="0" applyFont="1" applyFill="1"/>
    <xf numFmtId="0" fontId="1" fillId="0" borderId="0" xfId="0" applyFont="1"/>
    <xf numFmtId="0" fontId="6" fillId="2" borderId="29" xfId="0" applyFont="1" applyFill="1" applyBorder="1" applyAlignment="1">
      <alignment horizontal="center" vertical="center" wrapText="1"/>
    </xf>
    <xf numFmtId="0" fontId="4" fillId="0" borderId="2" xfId="0" applyFont="1" applyBorder="1"/>
    <xf numFmtId="2" fontId="5" fillId="2" borderId="2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2" fontId="0" fillId="0" borderId="2" xfId="0" applyNumberForma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164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5" fillId="0" borderId="6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5" xfId="0" applyFont="1" applyFill="1" applyBorder="1"/>
    <xf numFmtId="2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 wrapText="1"/>
    </xf>
    <xf numFmtId="2" fontId="5" fillId="0" borderId="5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6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/>
    </xf>
    <xf numFmtId="2" fontId="5" fillId="0" borderId="60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1" fillId="0" borderId="10" xfId="0" applyFont="1" applyFill="1" applyBorder="1"/>
    <xf numFmtId="2" fontId="6" fillId="0" borderId="1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wrapText="1"/>
    </xf>
    <xf numFmtId="1" fontId="5" fillId="0" borderId="10" xfId="0" applyNumberFormat="1" applyFont="1" applyFill="1" applyBorder="1" applyAlignment="1">
      <alignment horizontal="center" vertical="center"/>
    </xf>
    <xf numFmtId="2" fontId="6" fillId="0" borderId="53" xfId="0" applyNumberFormat="1" applyFont="1" applyFill="1" applyBorder="1" applyAlignment="1">
      <alignment horizontal="center"/>
    </xf>
    <xf numFmtId="2" fontId="6" fillId="0" borderId="49" xfId="0" applyNumberFormat="1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center" wrapText="1"/>
    </xf>
    <xf numFmtId="2" fontId="6" fillId="0" borderId="26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2" xfId="0" applyFont="1" applyFill="1" applyBorder="1"/>
    <xf numFmtId="0" fontId="1" fillId="2" borderId="2" xfId="0" applyFont="1" applyFill="1" applyBorder="1"/>
    <xf numFmtId="2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17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6" fillId="2" borderId="4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2" fontId="5" fillId="2" borderId="5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2" fontId="8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1" fillId="2" borderId="10" xfId="0" applyFont="1" applyFill="1" applyBorder="1"/>
    <xf numFmtId="2" fontId="6" fillId="2" borderId="23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61" xfId="0" applyNumberFormat="1" applyFont="1" applyFill="1" applyBorder="1" applyAlignment="1">
      <alignment horizontal="center" vertical="center"/>
    </xf>
    <xf numFmtId="2" fontId="5" fillId="2" borderId="60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center" vertical="center"/>
    </xf>
    <xf numFmtId="2" fontId="6" fillId="2" borderId="53" xfId="0" applyNumberFormat="1" applyFont="1" applyFill="1" applyBorder="1" applyAlignment="1">
      <alignment horizontal="center"/>
    </xf>
    <xf numFmtId="2" fontId="6" fillId="2" borderId="49" xfId="0" applyNumberFormat="1" applyFont="1" applyFill="1" applyBorder="1" applyAlignment="1">
      <alignment horizontal="center"/>
    </xf>
    <xf numFmtId="2" fontId="6" fillId="2" borderId="65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top" wrapText="1"/>
    </xf>
    <xf numFmtId="2" fontId="6" fillId="2" borderId="22" xfId="0" applyNumberFormat="1" applyFont="1" applyFill="1" applyBorder="1"/>
    <xf numFmtId="2" fontId="6" fillId="2" borderId="23" xfId="0" applyNumberFormat="1" applyFont="1" applyFill="1" applyBorder="1"/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2" fontId="8" fillId="2" borderId="0" xfId="0" applyNumberFormat="1" applyFont="1" applyFill="1" applyAlignment="1">
      <alignment horizontal="center"/>
    </xf>
    <xf numFmtId="2" fontId="5" fillId="2" borderId="2" xfId="0" applyNumberFormat="1" applyFont="1" applyFill="1" applyBorder="1"/>
    <xf numFmtId="164" fontId="8" fillId="2" borderId="2" xfId="0" applyNumberFormat="1" applyFont="1" applyFill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vertical="center"/>
    </xf>
    <xf numFmtId="0" fontId="6" fillId="2" borderId="3" xfId="0" applyFont="1" applyFill="1" applyBorder="1" applyAlignment="1"/>
    <xf numFmtId="0" fontId="6" fillId="2" borderId="16" xfId="0" applyFont="1" applyFill="1" applyBorder="1" applyAlignment="1"/>
    <xf numFmtId="2" fontId="6" fillId="2" borderId="16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/>
    </xf>
    <xf numFmtId="2" fontId="6" fillId="2" borderId="43" xfId="0" applyNumberFormat="1" applyFont="1" applyFill="1" applyBorder="1" applyAlignment="1">
      <alignment horizontal="center" vertical="center"/>
    </xf>
    <xf numFmtId="2" fontId="8" fillId="2" borderId="3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 vertical="center"/>
    </xf>
    <xf numFmtId="2" fontId="8" fillId="2" borderId="41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5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/>
    </xf>
    <xf numFmtId="2" fontId="8" fillId="0" borderId="2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/>
    </xf>
    <xf numFmtId="2" fontId="5" fillId="0" borderId="51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/>
    </xf>
    <xf numFmtId="2" fontId="6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6" fillId="2" borderId="5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8" fillId="2" borderId="62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2" fontId="13" fillId="2" borderId="47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vertical="center" wrapText="1"/>
    </xf>
    <xf numFmtId="2" fontId="11" fillId="2" borderId="23" xfId="0" applyNumberFormat="1" applyFont="1" applyFill="1" applyBorder="1" applyAlignment="1">
      <alignment horizontal="center" vertical="center"/>
    </xf>
    <xf numFmtId="2" fontId="11" fillId="2" borderId="2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31" xfId="0" applyNumberFormat="1" applyFont="1" applyFill="1" applyBorder="1" applyAlignment="1">
      <alignment horizontal="center" vertical="center"/>
    </xf>
    <xf numFmtId="2" fontId="8" fillId="0" borderId="20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2" fontId="8" fillId="0" borderId="38" xfId="0" applyNumberFormat="1" applyFont="1" applyFill="1" applyBorder="1" applyAlignment="1">
      <alignment horizontal="center" vertical="center"/>
    </xf>
    <xf numFmtId="2" fontId="8" fillId="0" borderId="50" xfId="0" applyNumberFormat="1" applyFont="1" applyFill="1" applyBorder="1" applyAlignment="1">
      <alignment horizontal="center" vertical="center"/>
    </xf>
    <xf numFmtId="2" fontId="8" fillId="0" borderId="31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2" fontId="8" fillId="0" borderId="63" xfId="0" applyNumberFormat="1" applyFont="1" applyFill="1" applyBorder="1" applyAlignment="1">
      <alignment horizontal="center" vertical="center"/>
    </xf>
    <xf numFmtId="2" fontId="8" fillId="0" borderId="4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29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65" fontId="6" fillId="0" borderId="55" xfId="0" applyNumberFormat="1" applyFont="1" applyFill="1" applyBorder="1" applyAlignment="1">
      <alignment horizontal="center" vertical="center" wrapText="1"/>
    </xf>
    <xf numFmtId="165" fontId="6" fillId="0" borderId="56" xfId="0" applyNumberFormat="1" applyFont="1" applyFill="1" applyBorder="1" applyAlignment="1">
      <alignment horizontal="center" vertical="center" wrapText="1"/>
    </xf>
    <xf numFmtId="165" fontId="6" fillId="0" borderId="57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8" fillId="2" borderId="2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/>
    </xf>
    <xf numFmtId="2" fontId="8" fillId="2" borderId="5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38" xfId="0" applyNumberFormat="1" applyFont="1" applyFill="1" applyBorder="1" applyAlignment="1">
      <alignment horizontal="center" vertical="center"/>
    </xf>
    <xf numFmtId="2" fontId="5" fillId="2" borderId="5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2" fontId="8" fillId="2" borderId="62" xfId="0" applyNumberFormat="1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 vertical="center"/>
    </xf>
    <xf numFmtId="2" fontId="8" fillId="2" borderId="40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65" fontId="6" fillId="2" borderId="55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 wrapText="1"/>
    </xf>
    <xf numFmtId="165" fontId="6" fillId="2" borderId="57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49" fontId="5" fillId="2" borderId="42" xfId="0" applyNumberFormat="1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3"/>
  <sheetViews>
    <sheetView view="pageBreakPreview" topLeftCell="A105" zoomScale="98" zoomScaleNormal="98" zoomScaleSheetLayoutView="98" workbookViewId="0">
      <selection activeCell="F67" sqref="F67:P67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5" ht="15.75" x14ac:dyDescent="0.25">
      <c r="A1" s="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28"/>
      <c r="W1" s="28"/>
    </row>
    <row r="2" spans="1:25" x14ac:dyDescent="0.25">
      <c r="A2" s="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14"/>
      <c r="R2" s="14"/>
      <c r="S2" s="14"/>
      <c r="T2" s="13"/>
      <c r="U2" s="13"/>
      <c r="V2" s="28"/>
      <c r="W2" s="28"/>
    </row>
    <row r="3" spans="1:25" x14ac:dyDescent="0.25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3"/>
      <c r="U3" s="13"/>
      <c r="V3" s="28"/>
      <c r="W3" s="28"/>
    </row>
    <row r="4" spans="1:25" x14ac:dyDescent="0.25">
      <c r="A4" s="3"/>
      <c r="B4" s="16" t="s">
        <v>29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3"/>
      <c r="U4" s="13"/>
      <c r="V4" s="13"/>
      <c r="W4" s="13"/>
      <c r="X4" s="3"/>
    </row>
    <row r="5" spans="1:25" ht="15.75" thickBot="1" x14ac:dyDescent="0.3">
      <c r="A5" s="3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3"/>
      <c r="U5" s="13"/>
      <c r="V5" s="13"/>
      <c r="W5" s="13"/>
      <c r="X5" s="3"/>
    </row>
    <row r="6" spans="1:25" ht="27.75" customHeight="1" x14ac:dyDescent="0.25">
      <c r="A6" s="3"/>
      <c r="B6" s="283" t="s">
        <v>0</v>
      </c>
      <c r="C6" s="285" t="s">
        <v>1</v>
      </c>
      <c r="D6" s="286"/>
      <c r="E6" s="287"/>
      <c r="F6" s="288" t="s">
        <v>2</v>
      </c>
      <c r="G6" s="290" t="s">
        <v>3</v>
      </c>
      <c r="H6" s="285" t="s">
        <v>4</v>
      </c>
      <c r="I6" s="286"/>
      <c r="J6" s="287"/>
      <c r="K6" s="285" t="s">
        <v>5</v>
      </c>
      <c r="L6" s="286"/>
      <c r="M6" s="287"/>
      <c r="N6" s="285" t="s">
        <v>108</v>
      </c>
      <c r="O6" s="286"/>
      <c r="P6" s="287"/>
      <c r="Q6" s="338" t="s">
        <v>6</v>
      </c>
      <c r="R6" s="339"/>
      <c r="S6" s="340"/>
      <c r="T6" s="341" t="s">
        <v>109</v>
      </c>
      <c r="U6" s="342"/>
      <c r="V6" s="343"/>
      <c r="W6" s="13"/>
      <c r="X6" s="3"/>
      <c r="Y6" s="2"/>
    </row>
    <row r="7" spans="1:25" ht="29.25" thickBot="1" x14ac:dyDescent="0.3">
      <c r="A7" s="3"/>
      <c r="B7" s="284"/>
      <c r="C7" s="199" t="s">
        <v>13</v>
      </c>
      <c r="D7" s="199" t="s">
        <v>7</v>
      </c>
      <c r="E7" s="199" t="s">
        <v>8</v>
      </c>
      <c r="F7" s="289"/>
      <c r="G7" s="291"/>
      <c r="H7" s="199" t="s">
        <v>13</v>
      </c>
      <c r="I7" s="199" t="s">
        <v>7</v>
      </c>
      <c r="J7" s="199" t="s">
        <v>8</v>
      </c>
      <c r="K7" s="199" t="s">
        <v>13</v>
      </c>
      <c r="L7" s="199" t="s">
        <v>7</v>
      </c>
      <c r="M7" s="199" t="s">
        <v>8</v>
      </c>
      <c r="N7" s="199" t="s">
        <v>13</v>
      </c>
      <c r="O7" s="199" t="s">
        <v>7</v>
      </c>
      <c r="P7" s="11" t="s">
        <v>8</v>
      </c>
      <c r="Q7" s="199" t="s">
        <v>13</v>
      </c>
      <c r="R7" s="199" t="s">
        <v>7</v>
      </c>
      <c r="S7" s="11" t="s">
        <v>8</v>
      </c>
      <c r="T7" s="199" t="s">
        <v>13</v>
      </c>
      <c r="U7" s="199" t="s">
        <v>7</v>
      </c>
      <c r="V7" s="11" t="s">
        <v>8</v>
      </c>
      <c r="W7" s="13"/>
      <c r="X7" s="3"/>
      <c r="Y7" s="2"/>
    </row>
    <row r="8" spans="1:25" x14ac:dyDescent="0.25">
      <c r="A8" s="3"/>
      <c r="B8" s="292" t="s">
        <v>99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14"/>
      <c r="R8" s="14"/>
      <c r="S8" s="14"/>
      <c r="T8" s="13"/>
      <c r="U8" s="13"/>
      <c r="V8" s="13"/>
      <c r="W8" s="13"/>
      <c r="X8" s="3"/>
      <c r="Y8" s="2"/>
    </row>
    <row r="9" spans="1:25" ht="18.75" customHeight="1" thickBot="1" x14ac:dyDescent="0.3">
      <c r="A9" s="3"/>
      <c r="B9" s="295" t="s">
        <v>9</v>
      </c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7"/>
      <c r="Q9" s="14"/>
      <c r="R9" s="14"/>
      <c r="S9" s="14"/>
      <c r="T9" s="13"/>
      <c r="U9" s="13"/>
      <c r="V9" s="13"/>
      <c r="W9" s="13"/>
      <c r="X9" s="3"/>
      <c r="Y9" s="2"/>
    </row>
    <row r="10" spans="1:25" ht="14.25" customHeight="1" x14ac:dyDescent="0.25">
      <c r="A10" s="3"/>
      <c r="B10" s="325" t="s">
        <v>162</v>
      </c>
      <c r="C10" s="261">
        <v>70</v>
      </c>
      <c r="D10" s="261">
        <v>90</v>
      </c>
      <c r="E10" s="261">
        <v>100</v>
      </c>
      <c r="F10" s="19" t="s">
        <v>53</v>
      </c>
      <c r="G10" s="190">
        <v>1500</v>
      </c>
      <c r="H10" s="20">
        <v>76</v>
      </c>
      <c r="I10" s="20">
        <v>80</v>
      </c>
      <c r="J10" s="20">
        <v>80</v>
      </c>
      <c r="K10" s="20">
        <v>70</v>
      </c>
      <c r="L10" s="20">
        <v>75</v>
      </c>
      <c r="M10" s="20">
        <v>75</v>
      </c>
      <c r="N10" s="190">
        <f t="shared" ref="N10:N16" si="0">H10*G10/1000</f>
        <v>114</v>
      </c>
      <c r="O10" s="190">
        <f t="shared" ref="O10:O16" si="1">I10*G10/1000</f>
        <v>120</v>
      </c>
      <c r="P10" s="190">
        <f t="shared" ref="P10:P16" si="2">J10*G10/1000</f>
        <v>120</v>
      </c>
      <c r="Q10" s="281">
        <f>SUM(N10:N16)</f>
        <v>159.036</v>
      </c>
      <c r="R10" s="281">
        <f>SUM(O10:O16)</f>
        <v>169.30500000000001</v>
      </c>
      <c r="S10" s="281">
        <f>SUM(P10:P16)</f>
        <v>158.47900000000001</v>
      </c>
      <c r="T10" s="326">
        <f>Q10*1.5</f>
        <v>238.554</v>
      </c>
      <c r="U10" s="326">
        <f>R10*1.5</f>
        <v>253.95750000000001</v>
      </c>
      <c r="V10" s="326">
        <f>S10*1.5</f>
        <v>237.71850000000001</v>
      </c>
      <c r="W10" s="13"/>
      <c r="X10" s="3"/>
      <c r="Y10" s="2"/>
    </row>
    <row r="11" spans="1:25" ht="18.75" customHeight="1" x14ac:dyDescent="0.25">
      <c r="A11" s="3"/>
      <c r="B11" s="325"/>
      <c r="C11" s="261"/>
      <c r="D11" s="261"/>
      <c r="E11" s="261"/>
      <c r="F11" s="30" t="s">
        <v>10</v>
      </c>
      <c r="G11" s="190">
        <v>219</v>
      </c>
      <c r="H11" s="20">
        <v>20</v>
      </c>
      <c r="I11" s="20">
        <v>23</v>
      </c>
      <c r="J11" s="20">
        <v>25</v>
      </c>
      <c r="K11" s="20">
        <v>16</v>
      </c>
      <c r="L11" s="20">
        <v>19</v>
      </c>
      <c r="M11" s="20">
        <v>20</v>
      </c>
      <c r="N11" s="190">
        <f t="shared" si="0"/>
        <v>4.38</v>
      </c>
      <c r="O11" s="190">
        <f t="shared" si="1"/>
        <v>5.0369999999999999</v>
      </c>
      <c r="P11" s="190">
        <f t="shared" si="2"/>
        <v>5.4749999999999996</v>
      </c>
      <c r="Q11" s="281"/>
      <c r="R11" s="281"/>
      <c r="S11" s="281"/>
      <c r="T11" s="326"/>
      <c r="U11" s="326"/>
      <c r="V11" s="326"/>
      <c r="W11" s="13"/>
      <c r="X11" s="3"/>
      <c r="Y11" s="2"/>
    </row>
    <row r="12" spans="1:25" ht="18.75" customHeight="1" x14ac:dyDescent="0.25">
      <c r="A12" s="3"/>
      <c r="B12" s="325"/>
      <c r="C12" s="261"/>
      <c r="D12" s="261"/>
      <c r="E12" s="261"/>
      <c r="F12" s="19" t="s">
        <v>34</v>
      </c>
      <c r="G12" s="190">
        <v>204</v>
      </c>
      <c r="H12" s="20">
        <v>15</v>
      </c>
      <c r="I12" s="20">
        <v>18</v>
      </c>
      <c r="J12" s="20">
        <v>20</v>
      </c>
      <c r="K12" s="20">
        <v>12</v>
      </c>
      <c r="L12" s="20">
        <v>15</v>
      </c>
      <c r="M12" s="20">
        <v>17</v>
      </c>
      <c r="N12" s="190">
        <f t="shared" si="0"/>
        <v>3.06</v>
      </c>
      <c r="O12" s="190">
        <f t="shared" si="1"/>
        <v>3.6720000000000002</v>
      </c>
      <c r="P12" s="190">
        <f t="shared" si="2"/>
        <v>4.08</v>
      </c>
      <c r="Q12" s="281"/>
      <c r="R12" s="281"/>
      <c r="S12" s="281"/>
      <c r="T12" s="326"/>
      <c r="U12" s="326"/>
      <c r="V12" s="326"/>
      <c r="W12" s="13"/>
      <c r="X12" s="3"/>
      <c r="Y12" s="2"/>
    </row>
    <row r="13" spans="1:25" ht="18.75" customHeight="1" x14ac:dyDescent="0.25">
      <c r="A13" s="3"/>
      <c r="B13" s="325"/>
      <c r="C13" s="261"/>
      <c r="D13" s="261"/>
      <c r="E13" s="261"/>
      <c r="F13" s="19" t="s">
        <v>78</v>
      </c>
      <c r="G13" s="190">
        <v>1300</v>
      </c>
      <c r="H13" s="20">
        <v>3</v>
      </c>
      <c r="I13" s="20">
        <v>3</v>
      </c>
      <c r="J13" s="20">
        <v>3</v>
      </c>
      <c r="K13" s="20">
        <v>3</v>
      </c>
      <c r="L13" s="20">
        <v>3</v>
      </c>
      <c r="M13" s="20">
        <v>3</v>
      </c>
      <c r="N13" s="190">
        <f t="shared" si="0"/>
        <v>3.9</v>
      </c>
      <c r="O13" s="190">
        <f t="shared" si="1"/>
        <v>3.9</v>
      </c>
      <c r="P13" s="190">
        <f t="shared" si="2"/>
        <v>3.9</v>
      </c>
      <c r="Q13" s="281"/>
      <c r="R13" s="281"/>
      <c r="S13" s="281"/>
      <c r="T13" s="326"/>
      <c r="U13" s="326"/>
      <c r="V13" s="326"/>
      <c r="W13" s="13"/>
      <c r="X13" s="3"/>
      <c r="Y13" s="2"/>
    </row>
    <row r="14" spans="1:25" ht="16.5" customHeight="1" x14ac:dyDescent="0.25">
      <c r="A14" s="3"/>
      <c r="B14" s="325"/>
      <c r="C14" s="261"/>
      <c r="D14" s="261"/>
      <c r="E14" s="261"/>
      <c r="F14" s="19" t="s">
        <v>85</v>
      </c>
      <c r="G14" s="190">
        <v>1000</v>
      </c>
      <c r="H14" s="20">
        <v>20</v>
      </c>
      <c r="I14" s="20">
        <v>23</v>
      </c>
      <c r="J14" s="20">
        <v>25</v>
      </c>
      <c r="K14" s="20">
        <v>17</v>
      </c>
      <c r="L14" s="20">
        <v>19</v>
      </c>
      <c r="M14" s="20">
        <v>20</v>
      </c>
      <c r="N14" s="190">
        <f t="shared" si="0"/>
        <v>20</v>
      </c>
      <c r="O14" s="190">
        <f t="shared" si="1"/>
        <v>23</v>
      </c>
      <c r="P14" s="190">
        <f t="shared" si="2"/>
        <v>25</v>
      </c>
      <c r="Q14" s="281"/>
      <c r="R14" s="281"/>
      <c r="S14" s="281"/>
      <c r="T14" s="326"/>
      <c r="U14" s="326"/>
      <c r="V14" s="326"/>
      <c r="W14" s="13"/>
      <c r="X14" s="3"/>
      <c r="Y14" s="2"/>
    </row>
    <row r="15" spans="1:25" ht="16.5" customHeight="1" x14ac:dyDescent="0.25">
      <c r="A15" s="3"/>
      <c r="B15" s="325"/>
      <c r="C15" s="261"/>
      <c r="D15" s="261"/>
      <c r="E15" s="261"/>
      <c r="F15" s="19" t="s">
        <v>14</v>
      </c>
      <c r="G15" s="190">
        <v>4560</v>
      </c>
      <c r="H15" s="20">
        <v>3</v>
      </c>
      <c r="I15" s="20">
        <v>3</v>
      </c>
      <c r="J15" s="20">
        <v>0</v>
      </c>
      <c r="K15" s="20">
        <v>3</v>
      </c>
      <c r="L15" s="20">
        <v>3</v>
      </c>
      <c r="M15" s="20">
        <v>3</v>
      </c>
      <c r="N15" s="190">
        <f t="shared" si="0"/>
        <v>13.68</v>
      </c>
      <c r="O15" s="190">
        <f t="shared" si="1"/>
        <v>13.68</v>
      </c>
      <c r="P15" s="190">
        <f t="shared" si="2"/>
        <v>0</v>
      </c>
      <c r="Q15" s="281"/>
      <c r="R15" s="281"/>
      <c r="S15" s="281"/>
      <c r="T15" s="326"/>
      <c r="U15" s="326"/>
      <c r="V15" s="326"/>
      <c r="W15" s="13"/>
      <c r="X15" s="3"/>
      <c r="Y15" s="2"/>
    </row>
    <row r="16" spans="1:25" ht="16.5" customHeight="1" x14ac:dyDescent="0.25">
      <c r="A16" s="3"/>
      <c r="B16" s="325"/>
      <c r="C16" s="261"/>
      <c r="D16" s="261"/>
      <c r="E16" s="261"/>
      <c r="F16" s="21" t="s">
        <v>28</v>
      </c>
      <c r="G16" s="190">
        <v>80</v>
      </c>
      <c r="H16" s="22">
        <v>0.2</v>
      </c>
      <c r="I16" s="22">
        <v>0.2</v>
      </c>
      <c r="J16" s="22">
        <v>0.3</v>
      </c>
      <c r="K16" s="22">
        <v>0.2</v>
      </c>
      <c r="L16" s="22">
        <v>0.2</v>
      </c>
      <c r="M16" s="22">
        <v>0.3</v>
      </c>
      <c r="N16" s="190">
        <f t="shared" si="0"/>
        <v>1.6E-2</v>
      </c>
      <c r="O16" s="190">
        <f t="shared" si="1"/>
        <v>1.6E-2</v>
      </c>
      <c r="P16" s="190">
        <f t="shared" si="2"/>
        <v>2.4E-2</v>
      </c>
      <c r="Q16" s="281"/>
      <c r="R16" s="281"/>
      <c r="S16" s="281"/>
      <c r="T16" s="326"/>
      <c r="U16" s="326"/>
      <c r="V16" s="326"/>
      <c r="W16" s="13"/>
      <c r="X16" s="3"/>
      <c r="Y16" s="2"/>
    </row>
    <row r="17" spans="1:25" ht="16.5" customHeight="1" x14ac:dyDescent="0.25">
      <c r="A17" s="3"/>
      <c r="B17" s="325" t="s">
        <v>153</v>
      </c>
      <c r="C17" s="261">
        <v>130</v>
      </c>
      <c r="D17" s="261">
        <v>150</v>
      </c>
      <c r="E17" s="261">
        <v>180</v>
      </c>
      <c r="F17" s="32" t="s">
        <v>133</v>
      </c>
      <c r="G17" s="190">
        <v>435</v>
      </c>
      <c r="H17" s="22">
        <v>30</v>
      </c>
      <c r="I17" s="22">
        <v>38</v>
      </c>
      <c r="J17" s="22">
        <v>45</v>
      </c>
      <c r="K17" s="22">
        <v>30</v>
      </c>
      <c r="L17" s="22">
        <v>38</v>
      </c>
      <c r="M17" s="22">
        <v>45</v>
      </c>
      <c r="N17" s="190">
        <f t="shared" ref="N17:N21" si="3">H17*G17/1000</f>
        <v>13.05</v>
      </c>
      <c r="O17" s="190">
        <f t="shared" ref="O17:O21" si="4">I17*G17/1000</f>
        <v>16.53</v>
      </c>
      <c r="P17" s="190">
        <f t="shared" ref="P17:P21" si="5">J17*G17/1000</f>
        <v>19.574999999999999</v>
      </c>
      <c r="Q17" s="281">
        <f>SUM(N17:N22)</f>
        <v>84.329719999999995</v>
      </c>
      <c r="R17" s="281">
        <f t="shared" ref="R17:S17" si="6">SUM(O17:O22)</f>
        <v>100.02472</v>
      </c>
      <c r="S17" s="281">
        <f t="shared" si="6"/>
        <v>115.28472000000001</v>
      </c>
      <c r="T17" s="326">
        <f>Q17*1.5</f>
        <v>126.49457999999998</v>
      </c>
      <c r="U17" s="326">
        <f>R17*1.5</f>
        <v>150.03708</v>
      </c>
      <c r="V17" s="326">
        <f>S17*1.5</f>
        <v>172.92708000000002</v>
      </c>
      <c r="W17" s="13"/>
      <c r="X17" s="3"/>
      <c r="Y17" s="2"/>
    </row>
    <row r="18" spans="1:25" ht="15.75" x14ac:dyDescent="0.25">
      <c r="A18" s="3"/>
      <c r="B18" s="325"/>
      <c r="C18" s="261"/>
      <c r="D18" s="261"/>
      <c r="E18" s="261"/>
      <c r="F18" s="32" t="s">
        <v>35</v>
      </c>
      <c r="G18" s="190">
        <v>219</v>
      </c>
      <c r="H18" s="22">
        <v>60</v>
      </c>
      <c r="I18" s="22">
        <v>65</v>
      </c>
      <c r="J18" s="22">
        <v>70</v>
      </c>
      <c r="K18" s="22">
        <v>54</v>
      </c>
      <c r="L18" s="22">
        <v>59</v>
      </c>
      <c r="M18" s="22">
        <v>66</v>
      </c>
      <c r="N18" s="190">
        <f t="shared" si="3"/>
        <v>13.14</v>
      </c>
      <c r="O18" s="190">
        <f t="shared" si="4"/>
        <v>14.234999999999999</v>
      </c>
      <c r="P18" s="190">
        <f t="shared" si="5"/>
        <v>15.33</v>
      </c>
      <c r="Q18" s="281"/>
      <c r="R18" s="281"/>
      <c r="S18" s="281"/>
      <c r="T18" s="326"/>
      <c r="U18" s="326"/>
      <c r="V18" s="326"/>
      <c r="W18" s="13"/>
      <c r="X18" s="3"/>
      <c r="Y18" s="2"/>
    </row>
    <row r="19" spans="1:25" x14ac:dyDescent="0.25">
      <c r="A19" s="3"/>
      <c r="B19" s="325"/>
      <c r="C19" s="261"/>
      <c r="D19" s="261"/>
      <c r="E19" s="261"/>
      <c r="F19" s="69" t="s">
        <v>112</v>
      </c>
      <c r="G19" s="190">
        <v>1000</v>
      </c>
      <c r="H19" s="193">
        <v>20</v>
      </c>
      <c r="I19" s="193">
        <v>22</v>
      </c>
      <c r="J19" s="193">
        <v>24</v>
      </c>
      <c r="K19" s="193">
        <v>18</v>
      </c>
      <c r="L19" s="193">
        <v>20</v>
      </c>
      <c r="M19" s="193">
        <v>22</v>
      </c>
      <c r="N19" s="190">
        <f t="shared" si="3"/>
        <v>20</v>
      </c>
      <c r="O19" s="190">
        <f t="shared" si="4"/>
        <v>22</v>
      </c>
      <c r="P19" s="190">
        <f t="shared" si="5"/>
        <v>24</v>
      </c>
      <c r="Q19" s="281"/>
      <c r="R19" s="281"/>
      <c r="S19" s="281"/>
      <c r="T19" s="326"/>
      <c r="U19" s="326"/>
      <c r="V19" s="326"/>
      <c r="W19" s="13"/>
      <c r="X19" s="3"/>
      <c r="Y19" s="2"/>
    </row>
    <row r="20" spans="1:25" x14ac:dyDescent="0.25">
      <c r="A20" s="3"/>
      <c r="B20" s="325"/>
      <c r="C20" s="261"/>
      <c r="D20" s="261"/>
      <c r="E20" s="261"/>
      <c r="F20" s="58" t="s">
        <v>14</v>
      </c>
      <c r="G20" s="42">
        <v>4560</v>
      </c>
      <c r="H20" s="20">
        <v>3</v>
      </c>
      <c r="I20" s="20">
        <v>5</v>
      </c>
      <c r="J20" s="20">
        <v>7</v>
      </c>
      <c r="K20" s="20">
        <v>3</v>
      </c>
      <c r="L20" s="20">
        <v>5</v>
      </c>
      <c r="M20" s="20">
        <v>7</v>
      </c>
      <c r="N20" s="190">
        <f t="shared" si="3"/>
        <v>13.68</v>
      </c>
      <c r="O20" s="190">
        <f t="shared" si="4"/>
        <v>22.8</v>
      </c>
      <c r="P20" s="190">
        <f t="shared" si="5"/>
        <v>31.92</v>
      </c>
      <c r="Q20" s="281"/>
      <c r="R20" s="281"/>
      <c r="S20" s="281"/>
      <c r="T20" s="326"/>
      <c r="U20" s="326"/>
      <c r="V20" s="326"/>
      <c r="W20" s="13"/>
      <c r="X20" s="3"/>
      <c r="Y20" s="2"/>
    </row>
    <row r="21" spans="1:25" ht="15.75" x14ac:dyDescent="0.25">
      <c r="A21" s="3"/>
      <c r="B21" s="325"/>
      <c r="C21" s="261"/>
      <c r="D21" s="261"/>
      <c r="E21" s="261"/>
      <c r="F21" s="32" t="s">
        <v>28</v>
      </c>
      <c r="G21" s="190">
        <v>80</v>
      </c>
      <c r="H21" s="22">
        <v>0.2</v>
      </c>
      <c r="I21" s="22">
        <v>0.2</v>
      </c>
      <c r="J21" s="22">
        <v>0.2</v>
      </c>
      <c r="K21" s="22">
        <v>0.2</v>
      </c>
      <c r="L21" s="22">
        <v>0.2</v>
      </c>
      <c r="M21" s="22">
        <v>0.2</v>
      </c>
      <c r="N21" s="190">
        <f t="shared" si="3"/>
        <v>1.6E-2</v>
      </c>
      <c r="O21" s="190">
        <f t="shared" si="4"/>
        <v>1.6E-2</v>
      </c>
      <c r="P21" s="190">
        <f t="shared" si="5"/>
        <v>1.6E-2</v>
      </c>
      <c r="Q21" s="281"/>
      <c r="R21" s="281"/>
      <c r="S21" s="281"/>
      <c r="T21" s="326"/>
      <c r="U21" s="326"/>
      <c r="V21" s="326"/>
      <c r="W21" s="13"/>
      <c r="X21" s="3"/>
      <c r="Y21" s="2"/>
    </row>
    <row r="22" spans="1:25" ht="15.75" x14ac:dyDescent="0.25">
      <c r="A22" s="3"/>
      <c r="B22" s="325" t="s">
        <v>54</v>
      </c>
      <c r="C22" s="261">
        <v>200</v>
      </c>
      <c r="D22" s="261">
        <v>200</v>
      </c>
      <c r="E22" s="261">
        <v>200</v>
      </c>
      <c r="F22" s="21" t="s">
        <v>55</v>
      </c>
      <c r="G22" s="190">
        <v>3491.96</v>
      </c>
      <c r="H22" s="20">
        <v>7</v>
      </c>
      <c r="I22" s="20">
        <v>7</v>
      </c>
      <c r="J22" s="20">
        <v>7</v>
      </c>
      <c r="K22" s="20">
        <v>7</v>
      </c>
      <c r="L22" s="20">
        <v>7</v>
      </c>
      <c r="M22" s="20">
        <v>7</v>
      </c>
      <c r="N22" s="190">
        <f t="shared" ref="N22:N25" si="7">H22*G22/1000</f>
        <v>24.443720000000003</v>
      </c>
      <c r="O22" s="190">
        <f t="shared" ref="O22:O25" si="8">I22*G22/1000</f>
        <v>24.443720000000003</v>
      </c>
      <c r="P22" s="190">
        <f t="shared" ref="P22:P23" si="9">H22*G22/1000</f>
        <v>24.443720000000003</v>
      </c>
      <c r="Q22" s="281">
        <f>SUM(N22:N24)</f>
        <v>100.77872000000001</v>
      </c>
      <c r="R22" s="281">
        <f t="shared" ref="R22:S22" si="10">SUM(O22:O24)</f>
        <v>100.77872000000001</v>
      </c>
      <c r="S22" s="281">
        <f t="shared" si="10"/>
        <v>100.77872000000001</v>
      </c>
      <c r="T22" s="326">
        <f>Q22*1.5</f>
        <v>151.16808</v>
      </c>
      <c r="U22" s="326">
        <f>R22*1.5</f>
        <v>151.16808</v>
      </c>
      <c r="V22" s="326">
        <f>S22*1.5</f>
        <v>151.16808</v>
      </c>
      <c r="W22" s="13"/>
      <c r="X22" s="3"/>
      <c r="Y22" s="2"/>
    </row>
    <row r="23" spans="1:25" ht="15.75" x14ac:dyDescent="0.25">
      <c r="A23" s="3"/>
      <c r="B23" s="325"/>
      <c r="C23" s="261"/>
      <c r="D23" s="261"/>
      <c r="E23" s="261"/>
      <c r="F23" s="21" t="s">
        <v>71</v>
      </c>
      <c r="G23" s="223">
        <v>417</v>
      </c>
      <c r="H23" s="20">
        <v>180</v>
      </c>
      <c r="I23" s="20">
        <v>180</v>
      </c>
      <c r="J23" s="20">
        <v>180</v>
      </c>
      <c r="K23" s="20">
        <v>180</v>
      </c>
      <c r="L23" s="20">
        <v>180</v>
      </c>
      <c r="M23" s="20">
        <v>180</v>
      </c>
      <c r="N23" s="190">
        <f t="shared" si="7"/>
        <v>75.06</v>
      </c>
      <c r="O23" s="190">
        <f t="shared" si="8"/>
        <v>75.06</v>
      </c>
      <c r="P23" s="190">
        <f t="shared" si="9"/>
        <v>75.06</v>
      </c>
      <c r="Q23" s="281"/>
      <c r="R23" s="281"/>
      <c r="S23" s="281"/>
      <c r="T23" s="326"/>
      <c r="U23" s="326"/>
      <c r="V23" s="326"/>
      <c r="W23" s="13"/>
      <c r="X23" s="3"/>
      <c r="Y23" s="2"/>
    </row>
    <row r="24" spans="1:25" ht="15.75" x14ac:dyDescent="0.25">
      <c r="A24" s="3"/>
      <c r="B24" s="325"/>
      <c r="C24" s="261"/>
      <c r="D24" s="261"/>
      <c r="E24" s="261"/>
      <c r="F24" s="21" t="s">
        <v>38</v>
      </c>
      <c r="G24" s="190">
        <v>425</v>
      </c>
      <c r="H24" s="20">
        <v>3</v>
      </c>
      <c r="I24" s="20">
        <v>3</v>
      </c>
      <c r="J24" s="20">
        <v>3</v>
      </c>
      <c r="K24" s="20">
        <v>3</v>
      </c>
      <c r="L24" s="20">
        <v>3</v>
      </c>
      <c r="M24" s="20">
        <v>3</v>
      </c>
      <c r="N24" s="190">
        <f t="shared" si="7"/>
        <v>1.2749999999999999</v>
      </c>
      <c r="O24" s="190">
        <f t="shared" si="8"/>
        <v>1.2749999999999999</v>
      </c>
      <c r="P24" s="190">
        <f>J24*G24/1000</f>
        <v>1.2749999999999999</v>
      </c>
      <c r="Q24" s="281"/>
      <c r="R24" s="281"/>
      <c r="S24" s="281"/>
      <c r="T24" s="326"/>
      <c r="U24" s="326"/>
      <c r="V24" s="326"/>
      <c r="W24" s="13"/>
      <c r="X24" s="3"/>
      <c r="Y24" s="2"/>
    </row>
    <row r="25" spans="1:25" ht="15.75" x14ac:dyDescent="0.25">
      <c r="A25" s="3"/>
      <c r="B25" s="29" t="s">
        <v>67</v>
      </c>
      <c r="C25" s="24">
        <v>120</v>
      </c>
      <c r="D25" s="24">
        <v>120</v>
      </c>
      <c r="E25" s="24">
        <v>120</v>
      </c>
      <c r="F25" s="21" t="s">
        <v>51</v>
      </c>
      <c r="G25" s="190">
        <v>751</v>
      </c>
      <c r="H25" s="81">
        <v>150</v>
      </c>
      <c r="I25" s="81">
        <v>150</v>
      </c>
      <c r="J25" s="81">
        <v>150</v>
      </c>
      <c r="K25" s="20">
        <v>120</v>
      </c>
      <c r="L25" s="20">
        <v>120</v>
      </c>
      <c r="M25" s="20">
        <v>120</v>
      </c>
      <c r="N25" s="190">
        <f t="shared" si="7"/>
        <v>112.65</v>
      </c>
      <c r="O25" s="190">
        <f t="shared" si="8"/>
        <v>112.65</v>
      </c>
      <c r="P25" s="190">
        <f>J25*G25/1000</f>
        <v>112.65</v>
      </c>
      <c r="Q25" s="190">
        <f>SUM(N25)</f>
        <v>112.65</v>
      </c>
      <c r="R25" s="190">
        <f>SUM(O25)</f>
        <v>112.65</v>
      </c>
      <c r="S25" s="190">
        <f>SUM(P25)</f>
        <v>112.65</v>
      </c>
      <c r="T25" s="191">
        <f t="shared" ref="T25:V26" si="11">Q25*1.5</f>
        <v>168.97500000000002</v>
      </c>
      <c r="U25" s="191">
        <f t="shared" si="11"/>
        <v>168.97500000000002</v>
      </c>
      <c r="V25" s="191">
        <f t="shared" si="11"/>
        <v>168.97500000000002</v>
      </c>
      <c r="W25" s="13"/>
      <c r="X25" s="3"/>
      <c r="Y25" s="2"/>
    </row>
    <row r="26" spans="1:25" ht="30.75" thickBot="1" x14ac:dyDescent="0.3">
      <c r="A26" s="3"/>
      <c r="B26" s="33" t="s">
        <v>110</v>
      </c>
      <c r="C26" s="34">
        <v>30</v>
      </c>
      <c r="D26" s="34">
        <v>50</v>
      </c>
      <c r="E26" s="34">
        <v>50</v>
      </c>
      <c r="F26" s="35" t="s">
        <v>110</v>
      </c>
      <c r="G26" s="193">
        <v>550</v>
      </c>
      <c r="H26" s="20">
        <v>30</v>
      </c>
      <c r="I26" s="20">
        <v>50</v>
      </c>
      <c r="J26" s="20">
        <v>50</v>
      </c>
      <c r="K26" s="20">
        <v>30</v>
      </c>
      <c r="L26" s="20">
        <v>50</v>
      </c>
      <c r="M26" s="20">
        <v>50</v>
      </c>
      <c r="N26" s="190">
        <f t="shared" ref="N26" si="12">H26*G26/1000</f>
        <v>16.5</v>
      </c>
      <c r="O26" s="190">
        <f t="shared" ref="O26" si="13">I26*G26/1000</f>
        <v>27.5</v>
      </c>
      <c r="P26" s="190">
        <f t="shared" ref="P26" si="14">J26*G26/1000</f>
        <v>27.5</v>
      </c>
      <c r="Q26" s="52">
        <f t="shared" ref="Q26" si="15">SUM(N26)</f>
        <v>16.5</v>
      </c>
      <c r="R26" s="52">
        <f t="shared" ref="R26:S26" si="16">SUM(O26)</f>
        <v>27.5</v>
      </c>
      <c r="S26" s="52">
        <f t="shared" si="16"/>
        <v>27.5</v>
      </c>
      <c r="T26" s="186">
        <f t="shared" si="11"/>
        <v>24.75</v>
      </c>
      <c r="U26" s="194">
        <f t="shared" si="11"/>
        <v>41.25</v>
      </c>
      <c r="V26" s="53">
        <f t="shared" si="11"/>
        <v>41.25</v>
      </c>
      <c r="W26" s="13"/>
      <c r="X26" s="3"/>
      <c r="Y26" s="2"/>
    </row>
    <row r="27" spans="1:25" ht="15.75" thickBot="1" x14ac:dyDescent="0.3">
      <c r="A27" s="3"/>
      <c r="B27" s="311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54">
        <f>SUM(Q10:Q26)</f>
        <v>473.29444000000001</v>
      </c>
      <c r="R27" s="54">
        <f t="shared" ref="R27:V27" si="17">SUM(R10:R26)</f>
        <v>510.25844000000006</v>
      </c>
      <c r="S27" s="54">
        <f t="shared" si="17"/>
        <v>514.69244000000003</v>
      </c>
      <c r="T27" s="54">
        <f t="shared" si="17"/>
        <v>709.94166000000007</v>
      </c>
      <c r="U27" s="54">
        <f t="shared" si="17"/>
        <v>765.3876600000001</v>
      </c>
      <c r="V27" s="54">
        <f t="shared" si="17"/>
        <v>772.03866000000005</v>
      </c>
      <c r="W27" s="13"/>
      <c r="X27" s="3"/>
      <c r="Y27" s="2"/>
    </row>
    <row r="28" spans="1:25" ht="15.75" thickBot="1" x14ac:dyDescent="0.3">
      <c r="A28" s="3"/>
      <c r="B28" s="327" t="s">
        <v>49</v>
      </c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286"/>
      <c r="W28" s="13"/>
      <c r="X28" s="3"/>
      <c r="Y28" s="2"/>
    </row>
    <row r="29" spans="1:25" x14ac:dyDescent="0.25">
      <c r="A29" s="3"/>
      <c r="B29" s="277" t="s">
        <v>89</v>
      </c>
      <c r="C29" s="278">
        <v>200</v>
      </c>
      <c r="D29" s="278">
        <v>220</v>
      </c>
      <c r="E29" s="278">
        <v>250</v>
      </c>
      <c r="F29" s="26" t="s">
        <v>147</v>
      </c>
      <c r="G29" s="195">
        <v>5650</v>
      </c>
      <c r="H29" s="27">
        <v>74</v>
      </c>
      <c r="I29" s="27">
        <v>83</v>
      </c>
      <c r="J29" s="27">
        <v>92</v>
      </c>
      <c r="K29" s="27">
        <v>70</v>
      </c>
      <c r="L29" s="27">
        <v>80</v>
      </c>
      <c r="M29" s="27">
        <v>90</v>
      </c>
      <c r="N29" s="195">
        <f t="shared" ref="N29:N38" si="18">H29*G29/1000</f>
        <v>418.1</v>
      </c>
      <c r="O29" s="195">
        <f t="shared" ref="O29:O38" si="19">I29*G29/1000</f>
        <v>468.95</v>
      </c>
      <c r="P29" s="195">
        <f t="shared" ref="P29:P38" si="20">J29*G29/1000</f>
        <v>519.79999999999995</v>
      </c>
      <c r="Q29" s="330">
        <f>SUM(N29:N38)</f>
        <v>493.36</v>
      </c>
      <c r="R29" s="330">
        <f t="shared" ref="R29:S29" si="21">SUM(O29:O38)</f>
        <v>557.42999999999995</v>
      </c>
      <c r="S29" s="330">
        <f t="shared" si="21"/>
        <v>626.39399999999989</v>
      </c>
      <c r="T29" s="331">
        <f>Q29*1.5</f>
        <v>740.04</v>
      </c>
      <c r="U29" s="333">
        <f>R29*1.5</f>
        <v>836.14499999999998</v>
      </c>
      <c r="V29" s="336">
        <f>S29*1.5</f>
        <v>939.59099999999989</v>
      </c>
      <c r="W29" s="13"/>
      <c r="X29" s="3"/>
      <c r="Y29" s="2"/>
    </row>
    <row r="30" spans="1:25" x14ac:dyDescent="0.25">
      <c r="A30" s="3"/>
      <c r="B30" s="260"/>
      <c r="C30" s="261"/>
      <c r="D30" s="261"/>
      <c r="E30" s="261"/>
      <c r="F30" s="58" t="s">
        <v>14</v>
      </c>
      <c r="G30" s="190">
        <v>4560</v>
      </c>
      <c r="H30" s="20">
        <v>3</v>
      </c>
      <c r="I30" s="20">
        <v>3</v>
      </c>
      <c r="J30" s="20">
        <v>5</v>
      </c>
      <c r="K30" s="20">
        <v>3</v>
      </c>
      <c r="L30" s="20">
        <v>3</v>
      </c>
      <c r="M30" s="20">
        <v>5</v>
      </c>
      <c r="N30" s="190">
        <f t="shared" si="18"/>
        <v>13.68</v>
      </c>
      <c r="O30" s="190">
        <f t="shared" si="19"/>
        <v>13.68</v>
      </c>
      <c r="P30" s="190">
        <f t="shared" si="20"/>
        <v>22.8</v>
      </c>
      <c r="Q30" s="281"/>
      <c r="R30" s="281"/>
      <c r="S30" s="281"/>
      <c r="T30" s="332"/>
      <c r="U30" s="334"/>
      <c r="V30" s="319"/>
      <c r="W30" s="13"/>
      <c r="X30" s="3"/>
      <c r="Y30" s="2"/>
    </row>
    <row r="31" spans="1:25" x14ac:dyDescent="0.25">
      <c r="A31" s="3"/>
      <c r="B31" s="260"/>
      <c r="C31" s="261"/>
      <c r="D31" s="261"/>
      <c r="E31" s="261"/>
      <c r="F31" s="58" t="s">
        <v>60</v>
      </c>
      <c r="G31" s="190">
        <v>212</v>
      </c>
      <c r="H31" s="20">
        <v>160</v>
      </c>
      <c r="I31" s="20">
        <v>170</v>
      </c>
      <c r="J31" s="20">
        <v>200</v>
      </c>
      <c r="K31" s="20">
        <v>112</v>
      </c>
      <c r="L31" s="20">
        <v>125</v>
      </c>
      <c r="M31" s="20">
        <v>140</v>
      </c>
      <c r="N31" s="190">
        <f t="shared" si="18"/>
        <v>33.92</v>
      </c>
      <c r="O31" s="190">
        <f t="shared" si="19"/>
        <v>36.04</v>
      </c>
      <c r="P31" s="190">
        <f t="shared" si="20"/>
        <v>42.4</v>
      </c>
      <c r="Q31" s="281"/>
      <c r="R31" s="281"/>
      <c r="S31" s="281"/>
      <c r="T31" s="332"/>
      <c r="U31" s="334"/>
      <c r="V31" s="319"/>
      <c r="W31" s="13"/>
      <c r="X31" s="3"/>
      <c r="Y31" s="2"/>
    </row>
    <row r="32" spans="1:25" x14ac:dyDescent="0.25">
      <c r="A32" s="3"/>
      <c r="B32" s="260"/>
      <c r="C32" s="261"/>
      <c r="D32" s="261"/>
      <c r="E32" s="261"/>
      <c r="F32" s="58" t="s">
        <v>52</v>
      </c>
      <c r="G32" s="190">
        <v>632</v>
      </c>
      <c r="H32" s="20">
        <v>8</v>
      </c>
      <c r="I32" s="20">
        <v>10</v>
      </c>
      <c r="J32" s="20">
        <v>10</v>
      </c>
      <c r="K32" s="20">
        <v>8</v>
      </c>
      <c r="L32" s="20">
        <v>10</v>
      </c>
      <c r="M32" s="20">
        <v>10</v>
      </c>
      <c r="N32" s="190">
        <f t="shared" si="18"/>
        <v>5.056</v>
      </c>
      <c r="O32" s="190">
        <f t="shared" si="19"/>
        <v>6.32</v>
      </c>
      <c r="P32" s="190">
        <f t="shared" si="20"/>
        <v>6.32</v>
      </c>
      <c r="Q32" s="281"/>
      <c r="R32" s="281"/>
      <c r="S32" s="281"/>
      <c r="T32" s="332"/>
      <c r="U32" s="334"/>
      <c r="V32" s="319"/>
      <c r="W32" s="13"/>
      <c r="X32" s="3"/>
      <c r="Y32" s="2"/>
    </row>
    <row r="33" spans="1:25" x14ac:dyDescent="0.25">
      <c r="A33" s="3"/>
      <c r="B33" s="260"/>
      <c r="C33" s="261"/>
      <c r="D33" s="261"/>
      <c r="E33" s="261"/>
      <c r="F33" s="58" t="s">
        <v>90</v>
      </c>
      <c r="G33" s="190">
        <v>222</v>
      </c>
      <c r="H33" s="20">
        <v>3</v>
      </c>
      <c r="I33" s="20">
        <v>3</v>
      </c>
      <c r="J33" s="20">
        <v>5</v>
      </c>
      <c r="K33" s="20">
        <v>3</v>
      </c>
      <c r="L33" s="20">
        <v>3</v>
      </c>
      <c r="M33" s="20">
        <v>5</v>
      </c>
      <c r="N33" s="190">
        <f t="shared" si="18"/>
        <v>0.66600000000000004</v>
      </c>
      <c r="O33" s="190">
        <f t="shared" si="19"/>
        <v>0.66600000000000004</v>
      </c>
      <c r="P33" s="190">
        <f t="shared" si="20"/>
        <v>1.1100000000000001</v>
      </c>
      <c r="Q33" s="281"/>
      <c r="R33" s="281"/>
      <c r="S33" s="281"/>
      <c r="T33" s="332"/>
      <c r="U33" s="334"/>
      <c r="V33" s="319"/>
      <c r="W33" s="13"/>
      <c r="X33" s="3"/>
      <c r="Y33" s="2"/>
    </row>
    <row r="34" spans="1:25" x14ac:dyDescent="0.25">
      <c r="A34" s="3"/>
      <c r="B34" s="260"/>
      <c r="C34" s="261"/>
      <c r="D34" s="261"/>
      <c r="E34" s="261"/>
      <c r="F34" s="58" t="s">
        <v>77</v>
      </c>
      <c r="G34" s="190">
        <v>2103</v>
      </c>
      <c r="H34" s="20">
        <v>5</v>
      </c>
      <c r="I34" s="20">
        <v>10</v>
      </c>
      <c r="J34" s="20">
        <v>10</v>
      </c>
      <c r="K34" s="20">
        <v>5</v>
      </c>
      <c r="L34" s="20">
        <v>10</v>
      </c>
      <c r="M34" s="20">
        <v>10</v>
      </c>
      <c r="N34" s="190">
        <f t="shared" si="18"/>
        <v>10.515000000000001</v>
      </c>
      <c r="O34" s="190">
        <f t="shared" si="19"/>
        <v>21.03</v>
      </c>
      <c r="P34" s="190">
        <f t="shared" si="20"/>
        <v>21.03</v>
      </c>
      <c r="Q34" s="281"/>
      <c r="R34" s="281"/>
      <c r="S34" s="281"/>
      <c r="T34" s="332"/>
      <c r="U34" s="334"/>
      <c r="V34" s="319"/>
      <c r="W34" s="13"/>
      <c r="X34" s="3"/>
      <c r="Y34" s="2"/>
    </row>
    <row r="35" spans="1:25" x14ac:dyDescent="0.25">
      <c r="A35" s="3"/>
      <c r="B35" s="260"/>
      <c r="C35" s="261"/>
      <c r="D35" s="261"/>
      <c r="E35" s="261"/>
      <c r="F35" s="19" t="s">
        <v>34</v>
      </c>
      <c r="G35" s="190">
        <v>204</v>
      </c>
      <c r="H35" s="193">
        <v>10</v>
      </c>
      <c r="I35" s="193">
        <v>12</v>
      </c>
      <c r="J35" s="22">
        <v>12</v>
      </c>
      <c r="K35" s="193">
        <v>9</v>
      </c>
      <c r="L35" s="193">
        <v>11</v>
      </c>
      <c r="M35" s="22">
        <v>11</v>
      </c>
      <c r="N35" s="190">
        <f t="shared" si="18"/>
        <v>2.04</v>
      </c>
      <c r="O35" s="190">
        <f t="shared" si="19"/>
        <v>2.448</v>
      </c>
      <c r="P35" s="190">
        <f t="shared" si="20"/>
        <v>2.448</v>
      </c>
      <c r="Q35" s="281"/>
      <c r="R35" s="281"/>
      <c r="S35" s="281"/>
      <c r="T35" s="332"/>
      <c r="U35" s="334"/>
      <c r="V35" s="319"/>
      <c r="W35" s="13"/>
      <c r="X35" s="3"/>
      <c r="Y35" s="2"/>
    </row>
    <row r="36" spans="1:25" x14ac:dyDescent="0.25">
      <c r="A36" s="3"/>
      <c r="B36" s="260"/>
      <c r="C36" s="261"/>
      <c r="D36" s="261"/>
      <c r="E36" s="261"/>
      <c r="F36" s="59" t="s">
        <v>78</v>
      </c>
      <c r="G36" s="190">
        <v>1300</v>
      </c>
      <c r="H36" s="193">
        <v>3</v>
      </c>
      <c r="I36" s="193">
        <v>3</v>
      </c>
      <c r="J36" s="22">
        <v>3</v>
      </c>
      <c r="K36" s="193">
        <v>3</v>
      </c>
      <c r="L36" s="193">
        <v>3</v>
      </c>
      <c r="M36" s="22">
        <v>3</v>
      </c>
      <c r="N36" s="190">
        <f t="shared" si="18"/>
        <v>3.9</v>
      </c>
      <c r="O36" s="190">
        <f t="shared" si="19"/>
        <v>3.9</v>
      </c>
      <c r="P36" s="190">
        <f t="shared" si="20"/>
        <v>3.9</v>
      </c>
      <c r="Q36" s="281"/>
      <c r="R36" s="281"/>
      <c r="S36" s="281"/>
      <c r="T36" s="332"/>
      <c r="U36" s="334"/>
      <c r="V36" s="319"/>
      <c r="W36" s="13"/>
      <c r="X36" s="3"/>
      <c r="Y36" s="2"/>
    </row>
    <row r="37" spans="1:25" x14ac:dyDescent="0.25">
      <c r="A37" s="3"/>
      <c r="B37" s="260"/>
      <c r="C37" s="261"/>
      <c r="D37" s="261"/>
      <c r="E37" s="261"/>
      <c r="F37" s="19" t="s">
        <v>10</v>
      </c>
      <c r="G37" s="190">
        <v>219</v>
      </c>
      <c r="H37" s="22">
        <v>25</v>
      </c>
      <c r="I37" s="22">
        <v>20</v>
      </c>
      <c r="J37" s="22">
        <v>30</v>
      </c>
      <c r="K37" s="22">
        <v>20</v>
      </c>
      <c r="L37" s="22">
        <v>17</v>
      </c>
      <c r="M37" s="22">
        <v>25</v>
      </c>
      <c r="N37" s="190">
        <f t="shared" si="18"/>
        <v>5.4749999999999996</v>
      </c>
      <c r="O37" s="190">
        <f t="shared" si="19"/>
        <v>4.38</v>
      </c>
      <c r="P37" s="190">
        <f t="shared" si="20"/>
        <v>6.57</v>
      </c>
      <c r="Q37" s="281"/>
      <c r="R37" s="281"/>
      <c r="S37" s="281"/>
      <c r="T37" s="332"/>
      <c r="U37" s="334"/>
      <c r="V37" s="319"/>
      <c r="X37" s="3"/>
      <c r="Y37" s="2"/>
    </row>
    <row r="38" spans="1:25" ht="15.75" x14ac:dyDescent="0.25">
      <c r="A38" s="3"/>
      <c r="B38" s="260"/>
      <c r="C38" s="261"/>
      <c r="D38" s="261"/>
      <c r="E38" s="261"/>
      <c r="F38" s="21" t="s">
        <v>28</v>
      </c>
      <c r="G38" s="190">
        <v>80</v>
      </c>
      <c r="H38" s="22">
        <v>0.1</v>
      </c>
      <c r="I38" s="22">
        <v>0.2</v>
      </c>
      <c r="J38" s="22">
        <v>0.2</v>
      </c>
      <c r="K38" s="22">
        <v>0.1</v>
      </c>
      <c r="L38" s="22">
        <v>0.2</v>
      </c>
      <c r="M38" s="22">
        <v>0.2</v>
      </c>
      <c r="N38" s="190">
        <f t="shared" si="18"/>
        <v>8.0000000000000002E-3</v>
      </c>
      <c r="O38" s="190">
        <f t="shared" si="19"/>
        <v>1.6E-2</v>
      </c>
      <c r="P38" s="190">
        <f t="shared" si="20"/>
        <v>1.6E-2</v>
      </c>
      <c r="Q38" s="281"/>
      <c r="R38" s="281"/>
      <c r="S38" s="281"/>
      <c r="T38" s="332"/>
      <c r="U38" s="335"/>
      <c r="V38" s="320"/>
      <c r="W38" s="13"/>
      <c r="X38" s="3"/>
      <c r="Y38" s="2"/>
    </row>
    <row r="39" spans="1:25" ht="15.75" x14ac:dyDescent="0.25">
      <c r="A39" s="3"/>
      <c r="B39" s="254" t="s">
        <v>93</v>
      </c>
      <c r="C39" s="264">
        <v>20</v>
      </c>
      <c r="D39" s="264">
        <v>20</v>
      </c>
      <c r="E39" s="264">
        <v>20</v>
      </c>
      <c r="F39" s="21" t="s">
        <v>77</v>
      </c>
      <c r="G39" s="190">
        <v>2103</v>
      </c>
      <c r="H39" s="22">
        <v>10</v>
      </c>
      <c r="I39" s="22">
        <v>10</v>
      </c>
      <c r="J39" s="22">
        <v>10</v>
      </c>
      <c r="K39" s="22">
        <v>10</v>
      </c>
      <c r="L39" s="22">
        <v>10</v>
      </c>
      <c r="M39" s="22">
        <v>10</v>
      </c>
      <c r="N39" s="186">
        <f t="shared" ref="N39:N43" si="22">H39*G39/1000</f>
        <v>21.03</v>
      </c>
      <c r="O39" s="186">
        <f t="shared" ref="O39:O43" si="23">I39*G39/1000</f>
        <v>21.03</v>
      </c>
      <c r="P39" s="200">
        <f t="shared" ref="P39:P43" si="24">J39*G39/1000</f>
        <v>21.03</v>
      </c>
      <c r="Q39" s="313">
        <f>SUM(N39:N41)</f>
        <v>30.594000000000001</v>
      </c>
      <c r="R39" s="313">
        <f>SUM(O39:O41)</f>
        <v>30.594000000000001</v>
      </c>
      <c r="S39" s="313">
        <f>SUM(P39:P41)</f>
        <v>30.594000000000001</v>
      </c>
      <c r="T39" s="336">
        <f>Q39*1.5</f>
        <v>45.891000000000005</v>
      </c>
      <c r="U39" s="336">
        <f>R39*1.5</f>
        <v>45.891000000000005</v>
      </c>
      <c r="V39" s="337">
        <f>S39*1.5</f>
        <v>45.891000000000005</v>
      </c>
      <c r="W39" s="13"/>
      <c r="X39" s="3"/>
      <c r="Y39" s="2"/>
    </row>
    <row r="40" spans="1:25" ht="15.75" x14ac:dyDescent="0.25">
      <c r="A40" s="3"/>
      <c r="B40" s="255"/>
      <c r="C40" s="265"/>
      <c r="D40" s="265"/>
      <c r="E40" s="265"/>
      <c r="F40" s="21" t="s">
        <v>76</v>
      </c>
      <c r="G40" s="190">
        <v>222</v>
      </c>
      <c r="H40" s="22">
        <v>2</v>
      </c>
      <c r="I40" s="22">
        <v>2</v>
      </c>
      <c r="J40" s="22">
        <v>2</v>
      </c>
      <c r="K40" s="22">
        <v>2</v>
      </c>
      <c r="L40" s="22">
        <v>2</v>
      </c>
      <c r="M40" s="22">
        <v>2</v>
      </c>
      <c r="N40" s="186">
        <f t="shared" si="22"/>
        <v>0.44400000000000001</v>
      </c>
      <c r="O40" s="186">
        <f t="shared" si="23"/>
        <v>0.44400000000000001</v>
      </c>
      <c r="P40" s="200">
        <f t="shared" si="24"/>
        <v>0.44400000000000001</v>
      </c>
      <c r="Q40" s="314"/>
      <c r="R40" s="314"/>
      <c r="S40" s="314"/>
      <c r="T40" s="319"/>
      <c r="U40" s="319"/>
      <c r="V40" s="322"/>
      <c r="W40" s="13"/>
      <c r="X40" s="3"/>
      <c r="Y40" s="2"/>
    </row>
    <row r="41" spans="1:25" ht="15.75" x14ac:dyDescent="0.25">
      <c r="A41" s="3"/>
      <c r="B41" s="255"/>
      <c r="C41" s="265"/>
      <c r="D41" s="265"/>
      <c r="E41" s="265"/>
      <c r="F41" s="60" t="s">
        <v>14</v>
      </c>
      <c r="G41" s="186">
        <v>4560</v>
      </c>
      <c r="H41" s="22">
        <v>2</v>
      </c>
      <c r="I41" s="22">
        <v>2</v>
      </c>
      <c r="J41" s="22">
        <v>2</v>
      </c>
      <c r="K41" s="22">
        <v>2</v>
      </c>
      <c r="L41" s="22">
        <v>2</v>
      </c>
      <c r="M41" s="22">
        <v>2</v>
      </c>
      <c r="N41" s="186">
        <f t="shared" si="22"/>
        <v>9.1199999999999992</v>
      </c>
      <c r="O41" s="186">
        <f t="shared" si="23"/>
        <v>9.1199999999999992</v>
      </c>
      <c r="P41" s="200">
        <f t="shared" si="24"/>
        <v>9.1199999999999992</v>
      </c>
      <c r="Q41" s="315"/>
      <c r="R41" s="315"/>
      <c r="S41" s="315"/>
      <c r="T41" s="320"/>
      <c r="U41" s="320"/>
      <c r="V41" s="323"/>
      <c r="W41" s="13"/>
      <c r="X41" s="3"/>
      <c r="Y41" s="2"/>
    </row>
    <row r="42" spans="1:25" x14ac:dyDescent="0.25">
      <c r="A42" s="3"/>
      <c r="B42" s="260" t="s">
        <v>43</v>
      </c>
      <c r="C42" s="261">
        <v>200</v>
      </c>
      <c r="D42" s="261">
        <v>200</v>
      </c>
      <c r="E42" s="261">
        <v>200</v>
      </c>
      <c r="F42" s="30" t="s">
        <v>44</v>
      </c>
      <c r="G42" s="190">
        <v>630</v>
      </c>
      <c r="H42" s="193">
        <v>20</v>
      </c>
      <c r="I42" s="193">
        <v>20</v>
      </c>
      <c r="J42" s="193">
        <v>20</v>
      </c>
      <c r="K42" s="193">
        <v>20</v>
      </c>
      <c r="L42" s="193">
        <v>20</v>
      </c>
      <c r="M42" s="193">
        <v>20</v>
      </c>
      <c r="N42" s="186">
        <f t="shared" si="22"/>
        <v>12.6</v>
      </c>
      <c r="O42" s="186">
        <f t="shared" si="23"/>
        <v>12.6</v>
      </c>
      <c r="P42" s="200">
        <f t="shared" si="24"/>
        <v>12.6</v>
      </c>
      <c r="Q42" s="313">
        <f>SUM(N42:N43)</f>
        <v>13.875</v>
      </c>
      <c r="R42" s="313">
        <f t="shared" ref="R42:S42" si="25">SUM(O42:O43)</f>
        <v>13.875</v>
      </c>
      <c r="S42" s="313">
        <f t="shared" si="25"/>
        <v>13.875</v>
      </c>
      <c r="T42" s="313">
        <f>Q42*1.5</f>
        <v>20.8125</v>
      </c>
      <c r="U42" s="313">
        <f>R42*1.5</f>
        <v>20.8125</v>
      </c>
      <c r="V42" s="316">
        <f>S42*1.5</f>
        <v>20.8125</v>
      </c>
      <c r="W42" s="13"/>
      <c r="X42" s="3"/>
      <c r="Y42" s="2"/>
    </row>
    <row r="43" spans="1:25" x14ac:dyDescent="0.25">
      <c r="A43" s="3"/>
      <c r="B43" s="260"/>
      <c r="C43" s="261"/>
      <c r="D43" s="261"/>
      <c r="E43" s="261"/>
      <c r="F43" s="31" t="s">
        <v>32</v>
      </c>
      <c r="G43" s="190">
        <v>425</v>
      </c>
      <c r="H43" s="20">
        <v>3</v>
      </c>
      <c r="I43" s="20">
        <v>3</v>
      </c>
      <c r="J43" s="20">
        <v>3</v>
      </c>
      <c r="K43" s="20">
        <v>3</v>
      </c>
      <c r="L43" s="20">
        <v>3</v>
      </c>
      <c r="M43" s="20">
        <v>3</v>
      </c>
      <c r="N43" s="186">
        <f t="shared" si="22"/>
        <v>1.2749999999999999</v>
      </c>
      <c r="O43" s="186">
        <f t="shared" si="23"/>
        <v>1.2749999999999999</v>
      </c>
      <c r="P43" s="200">
        <f t="shared" si="24"/>
        <v>1.2749999999999999</v>
      </c>
      <c r="Q43" s="315"/>
      <c r="R43" s="315"/>
      <c r="S43" s="315"/>
      <c r="T43" s="315"/>
      <c r="U43" s="315"/>
      <c r="V43" s="317"/>
      <c r="W43" s="13"/>
      <c r="X43" s="3"/>
      <c r="Y43" s="2"/>
    </row>
    <row r="44" spans="1:25" ht="30.75" thickBot="1" x14ac:dyDescent="0.3">
      <c r="A44" s="3"/>
      <c r="B44" s="33" t="s">
        <v>110</v>
      </c>
      <c r="C44" s="34">
        <v>30</v>
      </c>
      <c r="D44" s="34">
        <v>50</v>
      </c>
      <c r="E44" s="34">
        <v>50</v>
      </c>
      <c r="F44" s="35" t="s">
        <v>110</v>
      </c>
      <c r="G44" s="34">
        <v>550</v>
      </c>
      <c r="H44" s="43">
        <v>30</v>
      </c>
      <c r="I44" s="43">
        <v>50</v>
      </c>
      <c r="J44" s="43">
        <v>50</v>
      </c>
      <c r="K44" s="43">
        <v>30</v>
      </c>
      <c r="L44" s="43">
        <v>50</v>
      </c>
      <c r="M44" s="43">
        <v>50</v>
      </c>
      <c r="N44" s="190">
        <f>H44*G44/1000</f>
        <v>16.5</v>
      </c>
      <c r="O44" s="190">
        <f>I44*G44/1000</f>
        <v>27.5</v>
      </c>
      <c r="P44" s="190">
        <f>J44*G44/1000</f>
        <v>27.5</v>
      </c>
      <c r="Q44" s="186">
        <f>SUM(N44)</f>
        <v>16.5</v>
      </c>
      <c r="R44" s="186">
        <f t="shared" ref="R44:S44" si="26">SUM(O44)</f>
        <v>27.5</v>
      </c>
      <c r="S44" s="186">
        <f t="shared" si="26"/>
        <v>27.5</v>
      </c>
      <c r="T44" s="188">
        <f>Q44*1.5</f>
        <v>24.75</v>
      </c>
      <c r="U44" s="185">
        <f>R44*1.5</f>
        <v>41.25</v>
      </c>
      <c r="V44" s="202">
        <f>S44*1.5</f>
        <v>41.25</v>
      </c>
      <c r="W44" s="13"/>
      <c r="X44" s="3"/>
      <c r="Y44" s="2"/>
    </row>
    <row r="45" spans="1:25" ht="15.75" thickBot="1" x14ac:dyDescent="0.3">
      <c r="A45" s="3"/>
      <c r="B45" s="311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29"/>
      <c r="Q45" s="54">
        <f t="shared" ref="Q45:V45" si="27">SUM(Q29:Q44)</f>
        <v>554.32900000000006</v>
      </c>
      <c r="R45" s="55">
        <f t="shared" si="27"/>
        <v>629.399</v>
      </c>
      <c r="S45" s="55">
        <f t="shared" si="27"/>
        <v>698.36299999999994</v>
      </c>
      <c r="T45" s="55">
        <f t="shared" si="27"/>
        <v>831.49349999999993</v>
      </c>
      <c r="U45" s="56">
        <f t="shared" si="27"/>
        <v>944.09849999999994</v>
      </c>
      <c r="V45" s="57">
        <f t="shared" si="27"/>
        <v>1047.5445</v>
      </c>
      <c r="W45" s="13"/>
      <c r="X45" s="3"/>
      <c r="Y45" s="2"/>
    </row>
    <row r="46" spans="1:25" ht="15.75" thickBot="1" x14ac:dyDescent="0.3">
      <c r="A46" s="3"/>
      <c r="B46" s="327" t="s">
        <v>33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13"/>
      <c r="X46" s="3"/>
      <c r="Y46" s="2"/>
    </row>
    <row r="47" spans="1:25" x14ac:dyDescent="0.25">
      <c r="A47" s="3"/>
      <c r="B47" s="302" t="s">
        <v>65</v>
      </c>
      <c r="C47" s="305" t="s">
        <v>24</v>
      </c>
      <c r="D47" s="305" t="s">
        <v>25</v>
      </c>
      <c r="E47" s="308" t="s">
        <v>26</v>
      </c>
      <c r="F47" s="134" t="s">
        <v>10</v>
      </c>
      <c r="G47" s="216">
        <v>219</v>
      </c>
      <c r="H47" s="213">
        <v>70</v>
      </c>
      <c r="I47" s="27">
        <v>90</v>
      </c>
      <c r="J47" s="27">
        <v>115</v>
      </c>
      <c r="K47" s="27">
        <v>55</v>
      </c>
      <c r="L47" s="27">
        <v>66</v>
      </c>
      <c r="M47" s="27">
        <v>92</v>
      </c>
      <c r="N47" s="192">
        <f>H47*G47/1000</f>
        <v>15.33</v>
      </c>
      <c r="O47" s="192">
        <f>I47*G47/1000</f>
        <v>19.71</v>
      </c>
      <c r="P47" s="48">
        <f>J47*G47/1000</f>
        <v>25.184999999999999</v>
      </c>
      <c r="Q47" s="313">
        <f>SUM(N47:N50)</f>
        <v>52.696999999999996</v>
      </c>
      <c r="R47" s="313">
        <f t="shared" ref="R47" si="28">SUM(O47:O50)</f>
        <v>73.652999999999992</v>
      </c>
      <c r="S47" s="313">
        <f t="shared" ref="S47" si="29">SUM(P47:P50)</f>
        <v>104.11799999999999</v>
      </c>
      <c r="T47" s="313">
        <f>Q47*1.5</f>
        <v>79.04549999999999</v>
      </c>
      <c r="U47" s="313">
        <f>R47*1.5</f>
        <v>110.47949999999999</v>
      </c>
      <c r="V47" s="313">
        <f>S47*1.5</f>
        <v>156.17699999999999</v>
      </c>
      <c r="W47" s="13"/>
      <c r="X47" s="3"/>
      <c r="Y47" s="2"/>
    </row>
    <row r="48" spans="1:25" x14ac:dyDescent="0.25">
      <c r="A48" s="3"/>
      <c r="B48" s="303"/>
      <c r="C48" s="306"/>
      <c r="D48" s="306"/>
      <c r="E48" s="309"/>
      <c r="F48" s="73" t="s">
        <v>81</v>
      </c>
      <c r="G48" s="204">
        <v>4998</v>
      </c>
      <c r="H48" s="203">
        <v>7</v>
      </c>
      <c r="I48" s="20">
        <v>10</v>
      </c>
      <c r="J48" s="20">
        <v>15</v>
      </c>
      <c r="K48" s="20">
        <v>7</v>
      </c>
      <c r="L48" s="20">
        <v>10</v>
      </c>
      <c r="M48" s="20">
        <v>15</v>
      </c>
      <c r="N48" s="190">
        <f t="shared" ref="N48:N59" si="30">H48*G48/1000</f>
        <v>34.985999999999997</v>
      </c>
      <c r="O48" s="190">
        <f t="shared" ref="O48:O59" si="31">I48*G48/1000</f>
        <v>49.98</v>
      </c>
      <c r="P48" s="190">
        <f t="shared" ref="P48:P59" si="32">J48*G48/1000</f>
        <v>74.97</v>
      </c>
      <c r="Q48" s="314"/>
      <c r="R48" s="314"/>
      <c r="S48" s="314"/>
      <c r="T48" s="314"/>
      <c r="U48" s="314"/>
      <c r="V48" s="314"/>
      <c r="W48" s="13"/>
      <c r="X48" s="3"/>
      <c r="Y48" s="2"/>
    </row>
    <row r="49" spans="1:25" x14ac:dyDescent="0.25">
      <c r="A49" s="3"/>
      <c r="B49" s="303"/>
      <c r="C49" s="306"/>
      <c r="D49" s="306"/>
      <c r="E49" s="309"/>
      <c r="F49" s="73" t="s">
        <v>12</v>
      </c>
      <c r="G49" s="204">
        <v>791</v>
      </c>
      <c r="H49" s="203">
        <v>3</v>
      </c>
      <c r="I49" s="193">
        <v>5</v>
      </c>
      <c r="J49" s="193">
        <v>5</v>
      </c>
      <c r="K49" s="193">
        <v>3</v>
      </c>
      <c r="L49" s="193">
        <v>5</v>
      </c>
      <c r="M49" s="193">
        <v>5</v>
      </c>
      <c r="N49" s="190">
        <f t="shared" si="30"/>
        <v>2.3730000000000002</v>
      </c>
      <c r="O49" s="190">
        <f t="shared" si="31"/>
        <v>3.9550000000000001</v>
      </c>
      <c r="P49" s="190">
        <f t="shared" si="32"/>
        <v>3.9550000000000001</v>
      </c>
      <c r="Q49" s="314"/>
      <c r="R49" s="314"/>
      <c r="S49" s="314"/>
      <c r="T49" s="314"/>
      <c r="U49" s="314"/>
      <c r="V49" s="314"/>
      <c r="W49" s="13"/>
      <c r="X49" s="3"/>
      <c r="Y49" s="2"/>
    </row>
    <row r="50" spans="1:25" ht="16.5" thickBot="1" x14ac:dyDescent="0.3">
      <c r="A50" s="3"/>
      <c r="B50" s="304"/>
      <c r="C50" s="307"/>
      <c r="D50" s="307"/>
      <c r="E50" s="310"/>
      <c r="F50" s="74" t="s">
        <v>28</v>
      </c>
      <c r="G50" s="204">
        <v>80</v>
      </c>
      <c r="H50" s="203">
        <v>0.1</v>
      </c>
      <c r="I50" s="193">
        <v>0.1</v>
      </c>
      <c r="J50" s="193">
        <v>0.1</v>
      </c>
      <c r="K50" s="193">
        <v>0.1</v>
      </c>
      <c r="L50" s="193">
        <v>0.1</v>
      </c>
      <c r="M50" s="193">
        <v>0.1</v>
      </c>
      <c r="N50" s="190">
        <f t="shared" si="30"/>
        <v>8.0000000000000002E-3</v>
      </c>
      <c r="O50" s="190">
        <f t="shared" si="31"/>
        <v>8.0000000000000002E-3</v>
      </c>
      <c r="P50" s="190">
        <f t="shared" si="32"/>
        <v>8.0000000000000002E-3</v>
      </c>
      <c r="Q50" s="315"/>
      <c r="R50" s="315"/>
      <c r="S50" s="315"/>
      <c r="T50" s="315"/>
      <c r="U50" s="315"/>
      <c r="V50" s="315"/>
      <c r="W50" s="13"/>
      <c r="X50" s="3"/>
      <c r="Y50" s="2"/>
    </row>
    <row r="51" spans="1:25" x14ac:dyDescent="0.25">
      <c r="A51" s="3"/>
      <c r="B51" s="298" t="s">
        <v>132</v>
      </c>
      <c r="C51" s="300" t="s">
        <v>46</v>
      </c>
      <c r="D51" s="300" t="s">
        <v>47</v>
      </c>
      <c r="E51" s="300" t="s">
        <v>48</v>
      </c>
      <c r="F51" s="72" t="s">
        <v>53</v>
      </c>
      <c r="G51" s="195">
        <v>1500</v>
      </c>
      <c r="H51" s="27">
        <v>75</v>
      </c>
      <c r="I51" s="27">
        <v>80</v>
      </c>
      <c r="J51" s="27">
        <v>80</v>
      </c>
      <c r="K51" s="27">
        <v>71</v>
      </c>
      <c r="L51" s="27">
        <v>76</v>
      </c>
      <c r="M51" s="27">
        <v>76</v>
      </c>
      <c r="N51" s="195">
        <f t="shared" si="30"/>
        <v>112.5</v>
      </c>
      <c r="O51" s="195">
        <f t="shared" si="31"/>
        <v>120</v>
      </c>
      <c r="P51" s="40">
        <f t="shared" si="32"/>
        <v>120</v>
      </c>
      <c r="Q51" s="324">
        <f>SUM(N51:N59)</f>
        <v>169.53299999999996</v>
      </c>
      <c r="R51" s="324">
        <f>SUM(O51:O59)</f>
        <v>181.196</v>
      </c>
      <c r="S51" s="324">
        <f>SUM(P51:P59)</f>
        <v>181.196</v>
      </c>
      <c r="T51" s="318">
        <f>Q51*1.5</f>
        <v>254.29949999999994</v>
      </c>
      <c r="U51" s="318">
        <f>R51*1.5</f>
        <v>271.79399999999998</v>
      </c>
      <c r="V51" s="321">
        <f>S51*1.5</f>
        <v>271.79399999999998</v>
      </c>
      <c r="W51" s="13"/>
      <c r="X51" s="3"/>
      <c r="Y51" s="2"/>
    </row>
    <row r="52" spans="1:25" x14ac:dyDescent="0.25">
      <c r="A52" s="3"/>
      <c r="B52" s="299"/>
      <c r="C52" s="301"/>
      <c r="D52" s="301"/>
      <c r="E52" s="301"/>
      <c r="F52" s="73" t="s">
        <v>11</v>
      </c>
      <c r="G52" s="34">
        <v>204</v>
      </c>
      <c r="H52" s="20">
        <v>20</v>
      </c>
      <c r="I52" s="20">
        <v>23</v>
      </c>
      <c r="J52" s="20">
        <v>23</v>
      </c>
      <c r="K52" s="20">
        <v>17</v>
      </c>
      <c r="L52" s="20">
        <v>20</v>
      </c>
      <c r="M52" s="20">
        <v>20</v>
      </c>
      <c r="N52" s="190">
        <f t="shared" si="30"/>
        <v>4.08</v>
      </c>
      <c r="O52" s="190">
        <f t="shared" si="31"/>
        <v>4.6920000000000002</v>
      </c>
      <c r="P52" s="25">
        <f t="shared" si="32"/>
        <v>4.6920000000000002</v>
      </c>
      <c r="Q52" s="314"/>
      <c r="R52" s="314"/>
      <c r="S52" s="314"/>
      <c r="T52" s="319"/>
      <c r="U52" s="319"/>
      <c r="V52" s="322"/>
      <c r="W52" s="13"/>
      <c r="X52" s="3"/>
      <c r="Y52" s="2"/>
    </row>
    <row r="53" spans="1:25" x14ac:dyDescent="0.25">
      <c r="A53" s="3"/>
      <c r="B53" s="299"/>
      <c r="C53" s="301"/>
      <c r="D53" s="301"/>
      <c r="E53" s="301"/>
      <c r="F53" s="73" t="s">
        <v>10</v>
      </c>
      <c r="G53" s="34">
        <v>219</v>
      </c>
      <c r="H53" s="20">
        <v>25</v>
      </c>
      <c r="I53" s="20">
        <v>25</v>
      </c>
      <c r="J53" s="20">
        <v>25</v>
      </c>
      <c r="K53" s="20">
        <v>20</v>
      </c>
      <c r="L53" s="20">
        <v>21</v>
      </c>
      <c r="M53" s="20">
        <v>21</v>
      </c>
      <c r="N53" s="190">
        <f t="shared" si="30"/>
        <v>5.4749999999999996</v>
      </c>
      <c r="O53" s="190">
        <f t="shared" si="31"/>
        <v>5.4749999999999996</v>
      </c>
      <c r="P53" s="25">
        <f t="shared" si="32"/>
        <v>5.4749999999999996</v>
      </c>
      <c r="Q53" s="314"/>
      <c r="R53" s="314"/>
      <c r="S53" s="314"/>
      <c r="T53" s="319"/>
      <c r="U53" s="319"/>
      <c r="V53" s="322"/>
      <c r="W53" s="13"/>
      <c r="X53" s="3"/>
      <c r="Y53" s="2"/>
    </row>
    <row r="54" spans="1:25" x14ac:dyDescent="0.25">
      <c r="A54" s="3"/>
      <c r="B54" s="299"/>
      <c r="C54" s="301"/>
      <c r="D54" s="301"/>
      <c r="E54" s="301"/>
      <c r="F54" s="73" t="s">
        <v>72</v>
      </c>
      <c r="G54" s="34">
        <v>276</v>
      </c>
      <c r="H54" s="20">
        <v>80</v>
      </c>
      <c r="I54" s="20">
        <v>90</v>
      </c>
      <c r="J54" s="20">
        <v>90</v>
      </c>
      <c r="K54" s="20">
        <v>60</v>
      </c>
      <c r="L54" s="20">
        <v>67</v>
      </c>
      <c r="M54" s="20">
        <v>67</v>
      </c>
      <c r="N54" s="190">
        <f t="shared" si="30"/>
        <v>22.08</v>
      </c>
      <c r="O54" s="190">
        <f t="shared" si="31"/>
        <v>24.84</v>
      </c>
      <c r="P54" s="25">
        <f t="shared" si="32"/>
        <v>24.84</v>
      </c>
      <c r="Q54" s="314"/>
      <c r="R54" s="314"/>
      <c r="S54" s="314"/>
      <c r="T54" s="319"/>
      <c r="U54" s="319"/>
      <c r="V54" s="322"/>
      <c r="W54" s="13"/>
      <c r="X54" s="3"/>
      <c r="Y54" s="2"/>
    </row>
    <row r="55" spans="1:25" x14ac:dyDescent="0.25">
      <c r="A55" s="3"/>
      <c r="B55" s="299"/>
      <c r="C55" s="301"/>
      <c r="D55" s="301"/>
      <c r="E55" s="301"/>
      <c r="F55" s="73" t="s">
        <v>83</v>
      </c>
      <c r="G55" s="34">
        <v>1820</v>
      </c>
      <c r="H55" s="20">
        <v>10</v>
      </c>
      <c r="I55" s="43">
        <v>10</v>
      </c>
      <c r="J55" s="43">
        <v>10</v>
      </c>
      <c r="K55" s="20">
        <v>7</v>
      </c>
      <c r="L55" s="43">
        <v>7</v>
      </c>
      <c r="M55" s="49">
        <v>7</v>
      </c>
      <c r="N55" s="190">
        <f t="shared" si="30"/>
        <v>18.2</v>
      </c>
      <c r="O55" s="190">
        <f t="shared" si="31"/>
        <v>18.2</v>
      </c>
      <c r="P55" s="25">
        <f t="shared" si="32"/>
        <v>18.2</v>
      </c>
      <c r="Q55" s="314"/>
      <c r="R55" s="314"/>
      <c r="S55" s="314"/>
      <c r="T55" s="319"/>
      <c r="U55" s="319"/>
      <c r="V55" s="322"/>
      <c r="W55" s="13"/>
      <c r="X55" s="3"/>
      <c r="Y55" s="2"/>
    </row>
    <row r="56" spans="1:25" ht="15.75" customHeight="1" x14ac:dyDescent="0.25">
      <c r="A56" s="3"/>
      <c r="B56" s="299"/>
      <c r="C56" s="301"/>
      <c r="D56" s="301"/>
      <c r="E56" s="301"/>
      <c r="F56" s="73" t="s">
        <v>12</v>
      </c>
      <c r="G56" s="34">
        <v>791</v>
      </c>
      <c r="H56" s="20">
        <v>4</v>
      </c>
      <c r="I56" s="20">
        <v>5</v>
      </c>
      <c r="J56" s="20">
        <v>5</v>
      </c>
      <c r="K56" s="20">
        <v>4</v>
      </c>
      <c r="L56" s="20">
        <v>5</v>
      </c>
      <c r="M56" s="20">
        <v>5</v>
      </c>
      <c r="N56" s="190">
        <f t="shared" si="30"/>
        <v>3.1640000000000001</v>
      </c>
      <c r="O56" s="190">
        <f t="shared" si="31"/>
        <v>3.9550000000000001</v>
      </c>
      <c r="P56" s="25">
        <f t="shared" si="32"/>
        <v>3.9550000000000001</v>
      </c>
      <c r="Q56" s="314"/>
      <c r="R56" s="314"/>
      <c r="S56" s="314"/>
      <c r="T56" s="319"/>
      <c r="U56" s="319"/>
      <c r="V56" s="322"/>
      <c r="W56" s="13"/>
      <c r="X56" s="3"/>
      <c r="Y56" s="2"/>
    </row>
    <row r="57" spans="1:25" ht="15.75" x14ac:dyDescent="0.25">
      <c r="A57" s="3"/>
      <c r="B57" s="299"/>
      <c r="C57" s="301"/>
      <c r="D57" s="301"/>
      <c r="E57" s="301"/>
      <c r="F57" s="74" t="s">
        <v>28</v>
      </c>
      <c r="G57" s="34">
        <v>80</v>
      </c>
      <c r="H57" s="22">
        <v>0.2</v>
      </c>
      <c r="I57" s="22">
        <v>0.2</v>
      </c>
      <c r="J57" s="22">
        <v>0.2</v>
      </c>
      <c r="K57" s="22">
        <v>0.2</v>
      </c>
      <c r="L57" s="22">
        <v>0.2</v>
      </c>
      <c r="M57" s="22">
        <v>0.2</v>
      </c>
      <c r="N57" s="190">
        <f t="shared" si="30"/>
        <v>1.6E-2</v>
      </c>
      <c r="O57" s="190">
        <f t="shared" si="31"/>
        <v>1.6E-2</v>
      </c>
      <c r="P57" s="25">
        <f t="shared" si="32"/>
        <v>1.6E-2</v>
      </c>
      <c r="Q57" s="314"/>
      <c r="R57" s="314"/>
      <c r="S57" s="314"/>
      <c r="T57" s="319"/>
      <c r="U57" s="319"/>
      <c r="V57" s="322"/>
      <c r="W57" s="13"/>
      <c r="X57" s="3"/>
      <c r="Y57" s="2"/>
    </row>
    <row r="58" spans="1:25" x14ac:dyDescent="0.25">
      <c r="A58" s="3"/>
      <c r="B58" s="299"/>
      <c r="C58" s="301"/>
      <c r="D58" s="301"/>
      <c r="E58" s="301"/>
      <c r="F58" s="73" t="s">
        <v>86</v>
      </c>
      <c r="G58" s="34">
        <v>1800</v>
      </c>
      <c r="H58" s="190">
        <v>0.01</v>
      </c>
      <c r="I58" s="190">
        <v>0.01</v>
      </c>
      <c r="J58" s="190">
        <v>0.01</v>
      </c>
      <c r="K58" s="190">
        <v>0.01</v>
      </c>
      <c r="L58" s="190">
        <v>0.01</v>
      </c>
      <c r="M58" s="190">
        <v>0.01</v>
      </c>
      <c r="N58" s="190">
        <f t="shared" si="30"/>
        <v>1.7999999999999999E-2</v>
      </c>
      <c r="O58" s="190">
        <f t="shared" si="31"/>
        <v>1.7999999999999999E-2</v>
      </c>
      <c r="P58" s="25">
        <f t="shared" si="32"/>
        <v>1.7999999999999999E-2</v>
      </c>
      <c r="Q58" s="314"/>
      <c r="R58" s="314"/>
      <c r="S58" s="314"/>
      <c r="T58" s="319"/>
      <c r="U58" s="319"/>
      <c r="V58" s="322"/>
      <c r="W58" s="13"/>
      <c r="X58" s="3"/>
      <c r="Y58" s="2"/>
    </row>
    <row r="59" spans="1:25" x14ac:dyDescent="0.25">
      <c r="A59" s="3"/>
      <c r="B59" s="299"/>
      <c r="C59" s="301"/>
      <c r="D59" s="301"/>
      <c r="E59" s="301"/>
      <c r="F59" s="73" t="s">
        <v>59</v>
      </c>
      <c r="G59" s="34">
        <v>800</v>
      </c>
      <c r="H59" s="34">
        <v>5</v>
      </c>
      <c r="I59" s="34">
        <v>5</v>
      </c>
      <c r="J59" s="34">
        <v>5</v>
      </c>
      <c r="K59" s="34">
        <v>3</v>
      </c>
      <c r="L59" s="34">
        <v>3</v>
      </c>
      <c r="M59" s="34">
        <v>3</v>
      </c>
      <c r="N59" s="190">
        <f t="shared" si="30"/>
        <v>4</v>
      </c>
      <c r="O59" s="190">
        <f t="shared" si="31"/>
        <v>4</v>
      </c>
      <c r="P59" s="25">
        <f t="shared" si="32"/>
        <v>4</v>
      </c>
      <c r="Q59" s="315"/>
      <c r="R59" s="315"/>
      <c r="S59" s="315"/>
      <c r="T59" s="320"/>
      <c r="U59" s="320"/>
      <c r="V59" s="323"/>
      <c r="W59" s="13"/>
      <c r="X59" s="3"/>
      <c r="Y59" s="2"/>
    </row>
    <row r="60" spans="1:25" ht="15.75" x14ac:dyDescent="0.25">
      <c r="A60" s="3"/>
      <c r="B60" s="260" t="s">
        <v>68</v>
      </c>
      <c r="C60" s="262" t="s">
        <v>46</v>
      </c>
      <c r="D60" s="262" t="s">
        <v>46</v>
      </c>
      <c r="E60" s="262" t="s">
        <v>46</v>
      </c>
      <c r="F60" s="21" t="s">
        <v>69</v>
      </c>
      <c r="G60" s="190">
        <v>5050</v>
      </c>
      <c r="H60" s="22">
        <v>0.1</v>
      </c>
      <c r="I60" s="22">
        <v>0.1</v>
      </c>
      <c r="J60" s="22">
        <v>0.1</v>
      </c>
      <c r="K60" s="20">
        <v>50</v>
      </c>
      <c r="L60" s="20">
        <v>50</v>
      </c>
      <c r="M60" s="20">
        <v>50</v>
      </c>
      <c r="N60" s="190">
        <f>H60*G60/1000</f>
        <v>0.505</v>
      </c>
      <c r="O60" s="190">
        <f>I60*G60/1000</f>
        <v>0.505</v>
      </c>
      <c r="P60" s="190">
        <f t="shared" ref="P60:P61" si="33">J60*G60/1000</f>
        <v>0.505</v>
      </c>
      <c r="Q60" s="281">
        <f>SUM(N60:N61)</f>
        <v>1.7799999999999998</v>
      </c>
      <c r="R60" s="281">
        <f t="shared" ref="R60:S60" si="34">SUM(O60:O61)</f>
        <v>1.7799999999999998</v>
      </c>
      <c r="S60" s="281">
        <f t="shared" si="34"/>
        <v>1.7799999999999998</v>
      </c>
      <c r="T60" s="313">
        <f>(Q60*1.5)</f>
        <v>2.67</v>
      </c>
      <c r="U60" s="313">
        <f>(R60*1.5)</f>
        <v>2.67</v>
      </c>
      <c r="V60" s="281">
        <f>(S60*1.5)</f>
        <v>2.67</v>
      </c>
      <c r="W60" s="13"/>
      <c r="X60" s="3"/>
      <c r="Y60" s="2"/>
    </row>
    <row r="61" spans="1:25" ht="15.75" x14ac:dyDescent="0.25">
      <c r="A61" s="3"/>
      <c r="B61" s="260"/>
      <c r="C61" s="262"/>
      <c r="D61" s="262"/>
      <c r="E61" s="262"/>
      <c r="F61" s="21" t="s">
        <v>32</v>
      </c>
      <c r="G61" s="190">
        <v>425</v>
      </c>
      <c r="H61" s="20">
        <v>3</v>
      </c>
      <c r="I61" s="20">
        <v>3</v>
      </c>
      <c r="J61" s="20">
        <v>3</v>
      </c>
      <c r="K61" s="20">
        <v>3</v>
      </c>
      <c r="L61" s="20">
        <v>3</v>
      </c>
      <c r="M61" s="20">
        <v>3</v>
      </c>
      <c r="N61" s="190">
        <f>H61*G61/1000</f>
        <v>1.2749999999999999</v>
      </c>
      <c r="O61" s="190">
        <f>I61*G61/1000</f>
        <v>1.2749999999999999</v>
      </c>
      <c r="P61" s="190">
        <f t="shared" si="33"/>
        <v>1.2749999999999999</v>
      </c>
      <c r="Q61" s="281"/>
      <c r="R61" s="281"/>
      <c r="S61" s="281"/>
      <c r="T61" s="315"/>
      <c r="U61" s="315"/>
      <c r="V61" s="281"/>
      <c r="W61" s="13"/>
      <c r="X61" s="3"/>
      <c r="Y61" s="2"/>
    </row>
    <row r="62" spans="1:25" ht="15.75" x14ac:dyDescent="0.25">
      <c r="A62" s="3"/>
      <c r="B62" s="23" t="s">
        <v>67</v>
      </c>
      <c r="C62" s="24">
        <v>120</v>
      </c>
      <c r="D62" s="24">
        <v>120</v>
      </c>
      <c r="E62" s="24">
        <v>120</v>
      </c>
      <c r="F62" s="21" t="s">
        <v>51</v>
      </c>
      <c r="G62" s="190">
        <v>751</v>
      </c>
      <c r="H62" s="81">
        <v>150</v>
      </c>
      <c r="I62" s="81">
        <v>150</v>
      </c>
      <c r="J62" s="81">
        <v>150</v>
      </c>
      <c r="K62" s="20">
        <v>120</v>
      </c>
      <c r="L62" s="20">
        <v>120</v>
      </c>
      <c r="M62" s="20">
        <v>120</v>
      </c>
      <c r="N62" s="190">
        <f>H62*G62/1000</f>
        <v>112.65</v>
      </c>
      <c r="O62" s="190">
        <f>I62*G62/1000</f>
        <v>112.65</v>
      </c>
      <c r="P62" s="190">
        <f>J62*G62/1000</f>
        <v>112.65</v>
      </c>
      <c r="Q62" s="41">
        <f>SUM(N62)</f>
        <v>112.65</v>
      </c>
      <c r="R62" s="41">
        <f>SUM(O62)</f>
        <v>112.65</v>
      </c>
      <c r="S62" s="41">
        <f>SUM(P62)</f>
        <v>112.65</v>
      </c>
      <c r="T62" s="190">
        <f t="shared" ref="T62:V63" si="35">Q62*1.5</f>
        <v>168.97500000000002</v>
      </c>
      <c r="U62" s="50">
        <f t="shared" si="35"/>
        <v>168.97500000000002</v>
      </c>
      <c r="V62" s="51">
        <f t="shared" si="35"/>
        <v>168.97500000000002</v>
      </c>
      <c r="W62" s="13"/>
      <c r="X62" s="3"/>
      <c r="Y62" s="2"/>
    </row>
    <row r="63" spans="1:25" ht="30" x14ac:dyDescent="0.25">
      <c r="A63" s="3"/>
      <c r="B63" s="33" t="s">
        <v>110</v>
      </c>
      <c r="C63" s="34">
        <v>30</v>
      </c>
      <c r="D63" s="34">
        <v>50</v>
      </c>
      <c r="E63" s="34">
        <v>50</v>
      </c>
      <c r="F63" s="35" t="s">
        <v>110</v>
      </c>
      <c r="G63" s="193">
        <v>550</v>
      </c>
      <c r="H63" s="20">
        <v>30</v>
      </c>
      <c r="I63" s="20">
        <v>50</v>
      </c>
      <c r="J63" s="20">
        <v>50</v>
      </c>
      <c r="K63" s="20">
        <v>30</v>
      </c>
      <c r="L63" s="20">
        <v>50</v>
      </c>
      <c r="M63" s="20">
        <v>50</v>
      </c>
      <c r="N63" s="190">
        <f>H63*G63/1000</f>
        <v>16.5</v>
      </c>
      <c r="O63" s="190">
        <f>I63*G63/1000</f>
        <v>27.5</v>
      </c>
      <c r="P63" s="190">
        <f t="shared" ref="P63" si="36">J63*G63/1000</f>
        <v>27.5</v>
      </c>
      <c r="Q63" s="190">
        <f>SUM(N63)</f>
        <v>16.5</v>
      </c>
      <c r="R63" s="190">
        <f t="shared" ref="R63:S63" si="37">SUM(O63)</f>
        <v>27.5</v>
      </c>
      <c r="S63" s="190">
        <f t="shared" si="37"/>
        <v>27.5</v>
      </c>
      <c r="T63" s="191">
        <f t="shared" si="35"/>
        <v>24.75</v>
      </c>
      <c r="U63" s="191">
        <f t="shared" si="35"/>
        <v>41.25</v>
      </c>
      <c r="V63" s="189">
        <f t="shared" si="35"/>
        <v>41.25</v>
      </c>
      <c r="W63" s="13"/>
      <c r="X63" s="3"/>
      <c r="Y63" s="2"/>
    </row>
    <row r="64" spans="1:25" x14ac:dyDescent="0.25">
      <c r="A64" s="3"/>
      <c r="B64" s="27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2"/>
      <c r="Q64" s="61">
        <f>SUM(Q47:Q63)</f>
        <v>353.15999999999997</v>
      </c>
      <c r="R64" s="61">
        <f t="shared" ref="R64:V64" si="38">SUM(R47:R63)</f>
        <v>396.779</v>
      </c>
      <c r="S64" s="61">
        <f t="shared" si="38"/>
        <v>427.24399999999991</v>
      </c>
      <c r="T64" s="61">
        <f t="shared" si="38"/>
        <v>529.74</v>
      </c>
      <c r="U64" s="61">
        <f t="shared" si="38"/>
        <v>595.16849999999999</v>
      </c>
      <c r="V64" s="61">
        <f t="shared" si="38"/>
        <v>640.86599999999999</v>
      </c>
      <c r="W64" s="13"/>
      <c r="X64" s="3"/>
      <c r="Y64" s="2"/>
    </row>
    <row r="65" spans="1:25" ht="17.25" customHeight="1" thickBot="1" x14ac:dyDescent="0.3">
      <c r="A65" s="3"/>
      <c r="B65" s="267" t="s">
        <v>39</v>
      </c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9"/>
      <c r="Q65" s="14"/>
      <c r="R65" s="14"/>
      <c r="S65" s="14"/>
      <c r="T65" s="13"/>
      <c r="U65" s="13"/>
      <c r="V65" s="13"/>
      <c r="W65" s="13"/>
      <c r="X65" s="3"/>
      <c r="Y65" s="2"/>
    </row>
    <row r="66" spans="1:25" ht="21" customHeight="1" thickBot="1" x14ac:dyDescent="0.3">
      <c r="A66" s="3"/>
      <c r="B66" s="263" t="s">
        <v>154</v>
      </c>
      <c r="C66" s="266">
        <v>70</v>
      </c>
      <c r="D66" s="266">
        <v>90</v>
      </c>
      <c r="E66" s="266">
        <v>100</v>
      </c>
      <c r="F66" s="36" t="s">
        <v>63</v>
      </c>
      <c r="G66" s="37">
        <v>2850</v>
      </c>
      <c r="H66" s="38">
        <v>80</v>
      </c>
      <c r="I66" s="39">
        <v>98</v>
      </c>
      <c r="J66" s="38">
        <v>105</v>
      </c>
      <c r="K66" s="38">
        <v>74</v>
      </c>
      <c r="L66" s="38">
        <v>75</v>
      </c>
      <c r="M66" s="38">
        <v>98</v>
      </c>
      <c r="N66" s="195">
        <f t="shared" ref="N66:N83" si="39">H66*G66/1000</f>
        <v>228</v>
      </c>
      <c r="O66" s="195">
        <f t="shared" ref="O66:O72" si="40">J66*G66/1000</f>
        <v>299.25</v>
      </c>
      <c r="P66" s="40">
        <f t="shared" ref="P66:P83" si="41">J66*G66/1000</f>
        <v>299.25</v>
      </c>
      <c r="Q66" s="324">
        <f>SUM(N66:N72)</f>
        <v>245.34</v>
      </c>
      <c r="R66" s="324">
        <f t="shared" ref="R66:S66" si="42">SUM(O66:O72)</f>
        <v>327.09800000000001</v>
      </c>
      <c r="S66" s="324">
        <f t="shared" si="42"/>
        <v>327.09800000000001</v>
      </c>
      <c r="T66" s="318">
        <f>Q66*1.5</f>
        <v>368.01</v>
      </c>
      <c r="U66" s="318">
        <f>R66*1.5</f>
        <v>490.64700000000005</v>
      </c>
      <c r="V66" s="321">
        <f>S66*1.5</f>
        <v>490.64700000000005</v>
      </c>
      <c r="W66" s="13"/>
      <c r="X66" s="3"/>
      <c r="Y66" s="2"/>
    </row>
    <row r="67" spans="1:25" ht="21" customHeight="1" x14ac:dyDescent="0.25">
      <c r="A67" s="3"/>
      <c r="B67" s="255"/>
      <c r="C67" s="258"/>
      <c r="D67" s="258"/>
      <c r="E67" s="258"/>
      <c r="F67" s="73" t="s">
        <v>62</v>
      </c>
      <c r="G67" s="224">
        <v>426</v>
      </c>
      <c r="H67" s="225">
        <v>7</v>
      </c>
      <c r="I67" s="225">
        <v>12</v>
      </c>
      <c r="J67" s="84">
        <v>15</v>
      </c>
      <c r="K67" s="225">
        <v>7</v>
      </c>
      <c r="L67" s="225">
        <v>12</v>
      </c>
      <c r="M67" s="84">
        <v>15</v>
      </c>
      <c r="N67" s="234">
        <f t="shared" si="39"/>
        <v>2.9820000000000002</v>
      </c>
      <c r="O67" s="234">
        <f t="shared" si="40"/>
        <v>6.39</v>
      </c>
      <c r="P67" s="83">
        <f t="shared" si="41"/>
        <v>6.39</v>
      </c>
      <c r="Q67" s="314"/>
      <c r="R67" s="314"/>
      <c r="S67" s="314"/>
      <c r="T67" s="319"/>
      <c r="U67" s="319"/>
      <c r="V67" s="322"/>
      <c r="W67" s="13"/>
      <c r="X67" s="3"/>
      <c r="Y67" s="2"/>
    </row>
    <row r="68" spans="1:25" x14ac:dyDescent="0.25">
      <c r="A68" s="3"/>
      <c r="B68" s="255"/>
      <c r="C68" s="258"/>
      <c r="D68" s="258"/>
      <c r="E68" s="258"/>
      <c r="F68" s="35" t="s">
        <v>41</v>
      </c>
      <c r="G68" s="41">
        <v>204</v>
      </c>
      <c r="H68" s="34">
        <v>6</v>
      </c>
      <c r="I68" s="42">
        <v>10</v>
      </c>
      <c r="J68" s="34">
        <v>10</v>
      </c>
      <c r="K68" s="34">
        <v>5</v>
      </c>
      <c r="L68" s="34">
        <v>8</v>
      </c>
      <c r="M68" s="34">
        <v>10</v>
      </c>
      <c r="N68" s="190">
        <f t="shared" si="39"/>
        <v>1.224</v>
      </c>
      <c r="O68" s="190">
        <f t="shared" si="40"/>
        <v>2.04</v>
      </c>
      <c r="P68" s="25">
        <f t="shared" si="41"/>
        <v>2.04</v>
      </c>
      <c r="Q68" s="314"/>
      <c r="R68" s="314"/>
      <c r="S68" s="314"/>
      <c r="T68" s="319"/>
      <c r="U68" s="319"/>
      <c r="V68" s="322"/>
      <c r="W68" s="13"/>
      <c r="X68" s="3"/>
      <c r="Y68" s="2"/>
    </row>
    <row r="69" spans="1:25" ht="15.75" customHeight="1" x14ac:dyDescent="0.25">
      <c r="A69" s="3"/>
      <c r="B69" s="255"/>
      <c r="C69" s="258"/>
      <c r="D69" s="258"/>
      <c r="E69" s="258"/>
      <c r="F69" s="19" t="s">
        <v>64</v>
      </c>
      <c r="G69" s="41">
        <v>750</v>
      </c>
      <c r="H69" s="34">
        <v>13</v>
      </c>
      <c r="I69" s="42">
        <v>15</v>
      </c>
      <c r="J69" s="34">
        <v>20</v>
      </c>
      <c r="K69" s="34">
        <v>13</v>
      </c>
      <c r="L69" s="34">
        <v>15</v>
      </c>
      <c r="M69" s="34">
        <v>20</v>
      </c>
      <c r="N69" s="190">
        <f t="shared" si="39"/>
        <v>9.75</v>
      </c>
      <c r="O69" s="190">
        <f t="shared" si="40"/>
        <v>15</v>
      </c>
      <c r="P69" s="25">
        <f t="shared" si="41"/>
        <v>15</v>
      </c>
      <c r="Q69" s="314"/>
      <c r="R69" s="314"/>
      <c r="S69" s="314"/>
      <c r="T69" s="319"/>
      <c r="U69" s="319"/>
      <c r="V69" s="322"/>
      <c r="W69" s="13"/>
      <c r="X69" s="3"/>
      <c r="Y69" s="2"/>
    </row>
    <row r="70" spans="1:25" x14ac:dyDescent="0.25">
      <c r="A70" s="3"/>
      <c r="B70" s="255"/>
      <c r="C70" s="258"/>
      <c r="D70" s="258"/>
      <c r="E70" s="258"/>
      <c r="F70" s="19" t="s">
        <v>96</v>
      </c>
      <c r="G70" s="41">
        <v>517</v>
      </c>
      <c r="H70" s="34">
        <v>5</v>
      </c>
      <c r="I70" s="42">
        <v>5</v>
      </c>
      <c r="J70" s="34">
        <v>7</v>
      </c>
      <c r="K70" s="34">
        <v>5</v>
      </c>
      <c r="L70" s="42">
        <v>5</v>
      </c>
      <c r="M70" s="34">
        <v>7</v>
      </c>
      <c r="N70" s="190">
        <f t="shared" si="39"/>
        <v>2.585</v>
      </c>
      <c r="O70" s="190">
        <f t="shared" si="40"/>
        <v>3.6190000000000002</v>
      </c>
      <c r="P70" s="25">
        <f t="shared" si="41"/>
        <v>3.6190000000000002</v>
      </c>
      <c r="Q70" s="314"/>
      <c r="R70" s="314"/>
      <c r="S70" s="314"/>
      <c r="T70" s="319"/>
      <c r="U70" s="319"/>
      <c r="V70" s="322"/>
      <c r="W70" s="13"/>
      <c r="X70" s="3"/>
      <c r="Y70" s="2"/>
    </row>
    <row r="71" spans="1:25" ht="15.75" x14ac:dyDescent="0.25">
      <c r="A71" s="3"/>
      <c r="B71" s="255"/>
      <c r="C71" s="258"/>
      <c r="D71" s="258"/>
      <c r="E71" s="258"/>
      <c r="F71" s="21" t="s">
        <v>28</v>
      </c>
      <c r="G71" s="190">
        <v>80</v>
      </c>
      <c r="H71" s="22">
        <v>0.1</v>
      </c>
      <c r="I71" s="42">
        <v>0.1</v>
      </c>
      <c r="J71" s="22">
        <v>0.1</v>
      </c>
      <c r="K71" s="22">
        <v>0.1</v>
      </c>
      <c r="L71" s="42">
        <v>0.1</v>
      </c>
      <c r="M71" s="22">
        <v>0.1</v>
      </c>
      <c r="N71" s="190">
        <f t="shared" si="39"/>
        <v>8.0000000000000002E-3</v>
      </c>
      <c r="O71" s="190">
        <f t="shared" si="40"/>
        <v>8.0000000000000002E-3</v>
      </c>
      <c r="P71" s="25">
        <f t="shared" si="41"/>
        <v>8.0000000000000002E-3</v>
      </c>
      <c r="Q71" s="314"/>
      <c r="R71" s="314"/>
      <c r="S71" s="314"/>
      <c r="T71" s="319"/>
      <c r="U71" s="319"/>
      <c r="V71" s="322"/>
      <c r="W71" s="13"/>
      <c r="X71" s="3"/>
      <c r="Y71" s="2"/>
    </row>
    <row r="72" spans="1:25" ht="15.75" customHeight="1" x14ac:dyDescent="0.25">
      <c r="A72" s="3"/>
      <c r="B72" s="256"/>
      <c r="C72" s="259"/>
      <c r="D72" s="259"/>
      <c r="E72" s="259"/>
      <c r="F72" s="19" t="s">
        <v>12</v>
      </c>
      <c r="G72" s="190">
        <v>791</v>
      </c>
      <c r="H72" s="20">
        <v>1</v>
      </c>
      <c r="I72" s="42">
        <v>3</v>
      </c>
      <c r="J72" s="20">
        <v>1</v>
      </c>
      <c r="K72" s="20">
        <v>1</v>
      </c>
      <c r="L72" s="42">
        <v>3</v>
      </c>
      <c r="M72" s="20">
        <v>1</v>
      </c>
      <c r="N72" s="190">
        <f t="shared" si="39"/>
        <v>0.79100000000000004</v>
      </c>
      <c r="O72" s="190">
        <f t="shared" si="40"/>
        <v>0.79100000000000004</v>
      </c>
      <c r="P72" s="25">
        <f t="shared" si="41"/>
        <v>0.79100000000000004</v>
      </c>
      <c r="Q72" s="315"/>
      <c r="R72" s="315"/>
      <c r="S72" s="315"/>
      <c r="T72" s="320"/>
      <c r="U72" s="320"/>
      <c r="V72" s="323"/>
      <c r="W72" s="13"/>
      <c r="X72" s="3"/>
      <c r="Y72" s="2"/>
    </row>
    <row r="73" spans="1:25" ht="15.75" customHeight="1" x14ac:dyDescent="0.25">
      <c r="A73" s="3"/>
      <c r="B73" s="254" t="s">
        <v>74</v>
      </c>
      <c r="C73" s="257">
        <v>20</v>
      </c>
      <c r="D73" s="257">
        <v>20</v>
      </c>
      <c r="E73" s="257">
        <v>20</v>
      </c>
      <c r="F73" s="21" t="s">
        <v>71</v>
      </c>
      <c r="G73" s="190">
        <v>417</v>
      </c>
      <c r="H73" s="43">
        <v>10</v>
      </c>
      <c r="I73" s="43">
        <v>10</v>
      </c>
      <c r="J73" s="43">
        <v>10</v>
      </c>
      <c r="K73" s="43">
        <v>10</v>
      </c>
      <c r="L73" s="43">
        <v>10</v>
      </c>
      <c r="M73" s="43">
        <v>10</v>
      </c>
      <c r="N73" s="190">
        <f t="shared" si="39"/>
        <v>4.17</v>
      </c>
      <c r="O73" s="190">
        <f t="shared" ref="O73:O80" si="43">I73*G73/1000</f>
        <v>4.17</v>
      </c>
      <c r="P73" s="25">
        <f t="shared" si="41"/>
        <v>4.17</v>
      </c>
      <c r="Q73" s="313">
        <f>SUM(N73:N76)</f>
        <v>22.415999999999997</v>
      </c>
      <c r="R73" s="313">
        <f t="shared" ref="R73:S73" si="44">SUM(O73:O76)</f>
        <v>22.415999999999997</v>
      </c>
      <c r="S73" s="313">
        <f t="shared" si="44"/>
        <v>22.415999999999997</v>
      </c>
      <c r="T73" s="336">
        <f>Q73*1.5</f>
        <v>33.623999999999995</v>
      </c>
      <c r="U73" s="336">
        <f>R73*1.5</f>
        <v>33.623999999999995</v>
      </c>
      <c r="V73" s="337">
        <f>S73*1.5</f>
        <v>33.623999999999995</v>
      </c>
      <c r="W73" s="13"/>
      <c r="X73" s="3"/>
      <c r="Y73" s="2"/>
    </row>
    <row r="74" spans="1:25" ht="15.75" customHeight="1" x14ac:dyDescent="0.25">
      <c r="A74" s="3"/>
      <c r="B74" s="255"/>
      <c r="C74" s="258"/>
      <c r="D74" s="258"/>
      <c r="E74" s="258"/>
      <c r="F74" s="21" t="s">
        <v>75</v>
      </c>
      <c r="G74" s="190">
        <v>222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43">
        <v>3</v>
      </c>
      <c r="N74" s="190">
        <f t="shared" si="39"/>
        <v>0.66600000000000004</v>
      </c>
      <c r="O74" s="190">
        <f t="shared" si="43"/>
        <v>0.66600000000000004</v>
      </c>
      <c r="P74" s="25">
        <f t="shared" si="41"/>
        <v>0.66600000000000004</v>
      </c>
      <c r="Q74" s="314"/>
      <c r="R74" s="314"/>
      <c r="S74" s="314"/>
      <c r="T74" s="319"/>
      <c r="U74" s="319"/>
      <c r="V74" s="322"/>
      <c r="W74" s="13"/>
      <c r="X74" s="3"/>
      <c r="Y74" s="2"/>
    </row>
    <row r="75" spans="1:25" ht="15.75" customHeight="1" x14ac:dyDescent="0.25">
      <c r="A75" s="3"/>
      <c r="B75" s="255"/>
      <c r="C75" s="258"/>
      <c r="D75" s="258"/>
      <c r="E75" s="258"/>
      <c r="F75" s="21" t="s">
        <v>14</v>
      </c>
      <c r="G75" s="190">
        <v>4560</v>
      </c>
      <c r="H75" s="43">
        <v>3</v>
      </c>
      <c r="I75" s="43">
        <v>3</v>
      </c>
      <c r="J75" s="43">
        <v>3</v>
      </c>
      <c r="K75" s="43">
        <v>3</v>
      </c>
      <c r="L75" s="43">
        <v>3</v>
      </c>
      <c r="M75" s="43">
        <v>3</v>
      </c>
      <c r="N75" s="190">
        <f t="shared" si="39"/>
        <v>13.68</v>
      </c>
      <c r="O75" s="190">
        <f t="shared" si="43"/>
        <v>13.68</v>
      </c>
      <c r="P75" s="25">
        <f t="shared" si="41"/>
        <v>13.68</v>
      </c>
      <c r="Q75" s="314"/>
      <c r="R75" s="314"/>
      <c r="S75" s="314"/>
      <c r="T75" s="319"/>
      <c r="U75" s="319"/>
      <c r="V75" s="322"/>
      <c r="W75" s="13"/>
      <c r="X75" s="3"/>
      <c r="Y75" s="2"/>
    </row>
    <row r="76" spans="1:25" ht="15.75" customHeight="1" thickBot="1" x14ac:dyDescent="0.3">
      <c r="A76" s="3"/>
      <c r="B76" s="256"/>
      <c r="C76" s="259"/>
      <c r="D76" s="259"/>
      <c r="E76" s="259"/>
      <c r="F76" s="21" t="s">
        <v>78</v>
      </c>
      <c r="G76" s="190">
        <v>1300</v>
      </c>
      <c r="H76" s="43">
        <v>3</v>
      </c>
      <c r="I76" s="43">
        <v>3</v>
      </c>
      <c r="J76" s="43">
        <v>3</v>
      </c>
      <c r="K76" s="43">
        <v>3</v>
      </c>
      <c r="L76" s="43">
        <v>3</v>
      </c>
      <c r="M76" s="43">
        <v>3</v>
      </c>
      <c r="N76" s="190">
        <f t="shared" si="39"/>
        <v>3.9</v>
      </c>
      <c r="O76" s="190">
        <f t="shared" si="43"/>
        <v>3.9</v>
      </c>
      <c r="P76" s="25">
        <f t="shared" si="41"/>
        <v>3.9</v>
      </c>
      <c r="Q76" s="315"/>
      <c r="R76" s="315"/>
      <c r="S76" s="315"/>
      <c r="T76" s="320"/>
      <c r="U76" s="320"/>
      <c r="V76" s="323"/>
      <c r="W76" s="13"/>
      <c r="X76" s="3"/>
      <c r="Y76" s="2"/>
    </row>
    <row r="77" spans="1:25" ht="15.75" customHeight="1" x14ac:dyDescent="0.25">
      <c r="A77" s="3"/>
      <c r="B77" s="260" t="s">
        <v>94</v>
      </c>
      <c r="C77" s="261">
        <v>130</v>
      </c>
      <c r="D77" s="261">
        <v>150</v>
      </c>
      <c r="E77" s="261">
        <v>180</v>
      </c>
      <c r="F77" s="29" t="s">
        <v>79</v>
      </c>
      <c r="G77" s="190">
        <v>613</v>
      </c>
      <c r="H77" s="20">
        <v>45.5</v>
      </c>
      <c r="I77" s="20">
        <v>52.5</v>
      </c>
      <c r="J77" s="20">
        <v>63</v>
      </c>
      <c r="K77" s="20">
        <v>45.5</v>
      </c>
      <c r="L77" s="20">
        <v>52.5</v>
      </c>
      <c r="M77" s="20">
        <v>63</v>
      </c>
      <c r="N77" s="190">
        <f t="shared" si="39"/>
        <v>27.891500000000001</v>
      </c>
      <c r="O77" s="190">
        <f t="shared" si="43"/>
        <v>32.182499999999997</v>
      </c>
      <c r="P77" s="190">
        <f t="shared" si="41"/>
        <v>38.619</v>
      </c>
      <c r="Q77" s="313">
        <f>SUM(O77:O79)</f>
        <v>54.998499999999993</v>
      </c>
      <c r="R77" s="313">
        <f t="shared" ref="R77:S77" si="45">SUM(P77:P79)</f>
        <v>61.442999999999998</v>
      </c>
      <c r="S77" s="313">
        <f t="shared" si="45"/>
        <v>54.998499999999993</v>
      </c>
      <c r="T77" s="344">
        <f>(Q77*1.5)</f>
        <v>82.497749999999996</v>
      </c>
      <c r="U77" s="344">
        <f>(R77*1.5)</f>
        <v>92.164500000000004</v>
      </c>
      <c r="V77" s="344">
        <f>(S77*1.5)</f>
        <v>82.497749999999996</v>
      </c>
      <c r="W77" s="13"/>
      <c r="X77" s="3"/>
      <c r="Y77" s="2"/>
    </row>
    <row r="78" spans="1:25" ht="15.75" customHeight="1" x14ac:dyDescent="0.25">
      <c r="A78" s="3"/>
      <c r="B78" s="260"/>
      <c r="C78" s="261"/>
      <c r="D78" s="261"/>
      <c r="E78" s="261"/>
      <c r="F78" s="21" t="s">
        <v>28</v>
      </c>
      <c r="G78" s="190">
        <v>80</v>
      </c>
      <c r="H78" s="22">
        <v>0.1</v>
      </c>
      <c r="I78" s="22">
        <v>0.2</v>
      </c>
      <c r="J78" s="22">
        <v>0.3</v>
      </c>
      <c r="K78" s="22">
        <v>0.1</v>
      </c>
      <c r="L78" s="22">
        <v>0.2</v>
      </c>
      <c r="M78" s="22">
        <v>0.3</v>
      </c>
      <c r="N78" s="190">
        <f t="shared" si="39"/>
        <v>8.0000000000000002E-3</v>
      </c>
      <c r="O78" s="190">
        <f t="shared" si="43"/>
        <v>1.6E-2</v>
      </c>
      <c r="P78" s="190">
        <f t="shared" si="41"/>
        <v>2.4E-2</v>
      </c>
      <c r="Q78" s="314"/>
      <c r="R78" s="314"/>
      <c r="S78" s="314"/>
      <c r="T78" s="345"/>
      <c r="U78" s="345"/>
      <c r="V78" s="345"/>
      <c r="W78" s="13"/>
      <c r="X78" s="3"/>
      <c r="Y78" s="2"/>
    </row>
    <row r="79" spans="1:25" ht="15.75" customHeight="1" thickBot="1" x14ac:dyDescent="0.3">
      <c r="A79" s="3"/>
      <c r="B79" s="260"/>
      <c r="C79" s="261"/>
      <c r="D79" s="261"/>
      <c r="E79" s="261"/>
      <c r="F79" s="19" t="s">
        <v>14</v>
      </c>
      <c r="G79" s="190">
        <v>4560</v>
      </c>
      <c r="H79" s="20">
        <v>5</v>
      </c>
      <c r="I79" s="20">
        <v>5</v>
      </c>
      <c r="J79" s="20">
        <v>5</v>
      </c>
      <c r="K79" s="20">
        <v>5</v>
      </c>
      <c r="L79" s="20">
        <v>5</v>
      </c>
      <c r="M79" s="20">
        <v>5</v>
      </c>
      <c r="N79" s="190">
        <f t="shared" si="39"/>
        <v>22.8</v>
      </c>
      <c r="O79" s="190">
        <f t="shared" si="43"/>
        <v>22.8</v>
      </c>
      <c r="P79" s="190">
        <f t="shared" si="41"/>
        <v>22.8</v>
      </c>
      <c r="Q79" s="315"/>
      <c r="R79" s="315"/>
      <c r="S79" s="315"/>
      <c r="T79" s="346"/>
      <c r="U79" s="346"/>
      <c r="V79" s="346"/>
      <c r="W79" s="13"/>
      <c r="X79" s="3"/>
      <c r="Y79" s="2"/>
    </row>
    <row r="80" spans="1:25" ht="15.75" customHeight="1" x14ac:dyDescent="0.25">
      <c r="A80" s="3"/>
      <c r="B80" s="44" t="s">
        <v>123</v>
      </c>
      <c r="C80" s="196">
        <v>20</v>
      </c>
      <c r="D80" s="196">
        <v>25</v>
      </c>
      <c r="E80" s="196">
        <v>30</v>
      </c>
      <c r="F80" s="45" t="s">
        <v>122</v>
      </c>
      <c r="G80" s="190">
        <v>1000</v>
      </c>
      <c r="H80" s="22">
        <v>22</v>
      </c>
      <c r="I80" s="22">
        <v>27</v>
      </c>
      <c r="J80" s="22">
        <v>32</v>
      </c>
      <c r="K80" s="22">
        <v>20</v>
      </c>
      <c r="L80" s="46">
        <v>25</v>
      </c>
      <c r="M80" s="46">
        <v>30</v>
      </c>
      <c r="N80" s="190">
        <f t="shared" si="39"/>
        <v>22</v>
      </c>
      <c r="O80" s="195">
        <f t="shared" si="43"/>
        <v>27</v>
      </c>
      <c r="P80" s="40">
        <f t="shared" si="41"/>
        <v>32</v>
      </c>
      <c r="Q80" s="190">
        <f>N80</f>
        <v>22</v>
      </c>
      <c r="R80" s="190">
        <f t="shared" ref="R80:S80" si="46">O80</f>
        <v>27</v>
      </c>
      <c r="S80" s="190">
        <f t="shared" si="46"/>
        <v>32</v>
      </c>
      <c r="T80" s="191">
        <f t="shared" ref="T80:V81" si="47">Q80*1.5</f>
        <v>33</v>
      </c>
      <c r="U80" s="191">
        <f t="shared" si="47"/>
        <v>40.5</v>
      </c>
      <c r="V80" s="191">
        <f t="shared" si="47"/>
        <v>48</v>
      </c>
      <c r="W80" s="13"/>
      <c r="X80" s="3"/>
      <c r="Y80" s="2"/>
    </row>
    <row r="81" spans="1:25" ht="18" customHeight="1" x14ac:dyDescent="0.25">
      <c r="A81" s="3"/>
      <c r="B81" s="260" t="s">
        <v>36</v>
      </c>
      <c r="C81" s="273">
        <v>200</v>
      </c>
      <c r="D81" s="273">
        <v>200</v>
      </c>
      <c r="E81" s="273">
        <v>200</v>
      </c>
      <c r="F81" s="19" t="s">
        <v>37</v>
      </c>
      <c r="G81" s="190">
        <v>751</v>
      </c>
      <c r="H81" s="193">
        <v>143</v>
      </c>
      <c r="I81" s="193">
        <v>143</v>
      </c>
      <c r="J81" s="193">
        <v>143</v>
      </c>
      <c r="K81" s="193">
        <v>100</v>
      </c>
      <c r="L81" s="193">
        <v>100</v>
      </c>
      <c r="M81" s="193">
        <v>100</v>
      </c>
      <c r="N81" s="190">
        <f>H81*G81/1000</f>
        <v>107.393</v>
      </c>
      <c r="O81" s="190">
        <f>I81*G81/1000</f>
        <v>107.393</v>
      </c>
      <c r="P81" s="25">
        <f>J81*G81/1000</f>
        <v>107.393</v>
      </c>
      <c r="Q81" s="313">
        <f>SUM(N81:N82)</f>
        <v>108.66800000000001</v>
      </c>
      <c r="R81" s="313">
        <f t="shared" ref="R81:S81" si="48">SUM(O81:O82)</f>
        <v>108.66800000000001</v>
      </c>
      <c r="S81" s="313">
        <f t="shared" si="48"/>
        <v>108.66800000000001</v>
      </c>
      <c r="T81" s="336">
        <f t="shared" si="47"/>
        <v>163.00200000000001</v>
      </c>
      <c r="U81" s="336">
        <f t="shared" si="47"/>
        <v>163.00200000000001</v>
      </c>
      <c r="V81" s="336">
        <f t="shared" si="47"/>
        <v>163.00200000000001</v>
      </c>
      <c r="W81" s="13"/>
      <c r="X81" s="3"/>
      <c r="Y81" s="2"/>
    </row>
    <row r="82" spans="1:25" x14ac:dyDescent="0.25">
      <c r="A82" s="3"/>
      <c r="B82" s="260"/>
      <c r="C82" s="273"/>
      <c r="D82" s="273"/>
      <c r="E82" s="273"/>
      <c r="F82" s="47" t="s">
        <v>38</v>
      </c>
      <c r="G82" s="190">
        <v>425</v>
      </c>
      <c r="H82" s="20">
        <v>3</v>
      </c>
      <c r="I82" s="20">
        <v>3</v>
      </c>
      <c r="J82" s="20">
        <v>3</v>
      </c>
      <c r="K82" s="20">
        <v>3</v>
      </c>
      <c r="L82" s="20">
        <v>3</v>
      </c>
      <c r="M82" s="20">
        <v>3</v>
      </c>
      <c r="N82" s="190">
        <f>H82*G82/1000</f>
        <v>1.2749999999999999</v>
      </c>
      <c r="O82" s="190">
        <f>I82*G82/1000</f>
        <v>1.2749999999999999</v>
      </c>
      <c r="P82" s="25">
        <f>J82*G82/1000</f>
        <v>1.2749999999999999</v>
      </c>
      <c r="Q82" s="315"/>
      <c r="R82" s="315"/>
      <c r="S82" s="315"/>
      <c r="T82" s="320"/>
      <c r="U82" s="320"/>
      <c r="V82" s="320"/>
      <c r="W82" s="13"/>
      <c r="X82" s="3"/>
      <c r="Y82" s="2"/>
    </row>
    <row r="83" spans="1:25" ht="30" x14ac:dyDescent="0.25">
      <c r="A83" s="3"/>
      <c r="B83" s="62" t="s">
        <v>110</v>
      </c>
      <c r="C83" s="63">
        <v>30</v>
      </c>
      <c r="D83" s="63">
        <v>50</v>
      </c>
      <c r="E83" s="63">
        <v>50</v>
      </c>
      <c r="F83" s="64" t="s">
        <v>110</v>
      </c>
      <c r="G83" s="198">
        <v>550</v>
      </c>
      <c r="H83" s="65">
        <v>30</v>
      </c>
      <c r="I83" s="65">
        <v>50</v>
      </c>
      <c r="J83" s="65">
        <v>50</v>
      </c>
      <c r="K83" s="65">
        <v>30</v>
      </c>
      <c r="L83" s="65">
        <v>50</v>
      </c>
      <c r="M83" s="65">
        <v>50</v>
      </c>
      <c r="N83" s="186">
        <f t="shared" si="39"/>
        <v>16.5</v>
      </c>
      <c r="O83" s="186">
        <f>I83*G83/1000</f>
        <v>27.5</v>
      </c>
      <c r="P83" s="200">
        <f t="shared" si="41"/>
        <v>27.5</v>
      </c>
      <c r="Q83" s="190">
        <f>SUM(N83)</f>
        <v>16.5</v>
      </c>
      <c r="R83" s="190">
        <f t="shared" ref="R83:S83" si="49">SUM(O83)</f>
        <v>27.5</v>
      </c>
      <c r="S83" s="190">
        <f t="shared" si="49"/>
        <v>27.5</v>
      </c>
      <c r="T83" s="191">
        <f>Q83*1.5</f>
        <v>24.75</v>
      </c>
      <c r="U83" s="191">
        <f>R83*1.5</f>
        <v>41.25</v>
      </c>
      <c r="V83" s="189">
        <f>S83*1.5</f>
        <v>41.25</v>
      </c>
      <c r="W83" s="13"/>
      <c r="X83" s="3"/>
      <c r="Y83" s="2"/>
    </row>
    <row r="84" spans="1:25" ht="15.75" thickBot="1" x14ac:dyDescent="0.3">
      <c r="A84" s="3"/>
      <c r="B84" s="279"/>
      <c r="C84" s="280"/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66">
        <f t="shared" ref="Q84:V84" si="50">SUM(Q66:Q83)</f>
        <v>469.92249999999996</v>
      </c>
      <c r="R84" s="67">
        <f t="shared" si="50"/>
        <v>574.125</v>
      </c>
      <c r="S84" s="67">
        <f t="shared" si="50"/>
        <v>572.68049999999994</v>
      </c>
      <c r="T84" s="67">
        <f t="shared" si="50"/>
        <v>704.88374999999996</v>
      </c>
      <c r="U84" s="67">
        <f t="shared" si="50"/>
        <v>861.1875</v>
      </c>
      <c r="V84" s="68">
        <f t="shared" si="50"/>
        <v>859.02075000000013</v>
      </c>
      <c r="W84" s="13"/>
      <c r="X84" s="3"/>
      <c r="Y84" s="2"/>
    </row>
    <row r="85" spans="1:25" ht="15.75" thickBot="1" x14ac:dyDescent="0.3">
      <c r="A85" s="3"/>
      <c r="B85" s="274" t="s">
        <v>45</v>
      </c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6"/>
      <c r="Q85" s="14"/>
      <c r="R85" s="14"/>
      <c r="S85" s="14"/>
      <c r="T85" s="13"/>
      <c r="U85" s="13"/>
      <c r="V85" s="13"/>
      <c r="W85" s="13"/>
      <c r="X85" s="3"/>
      <c r="Y85" s="2"/>
    </row>
    <row r="86" spans="1:25" ht="15" customHeight="1" x14ac:dyDescent="0.25">
      <c r="A86" s="3"/>
      <c r="B86" s="277" t="s">
        <v>134</v>
      </c>
      <c r="C86" s="278">
        <v>70</v>
      </c>
      <c r="D86" s="278">
        <v>90</v>
      </c>
      <c r="E86" s="278">
        <v>100</v>
      </c>
      <c r="F86" s="26" t="s">
        <v>60</v>
      </c>
      <c r="G86" s="195">
        <v>212</v>
      </c>
      <c r="H86" s="27">
        <v>49</v>
      </c>
      <c r="I86" s="27">
        <v>63</v>
      </c>
      <c r="J86" s="27">
        <v>70</v>
      </c>
      <c r="K86" s="27">
        <v>35</v>
      </c>
      <c r="L86" s="27">
        <v>45</v>
      </c>
      <c r="M86" s="27">
        <v>50</v>
      </c>
      <c r="N86" s="195">
        <f t="shared" ref="N86:N108" si="51">H86*G86/1000</f>
        <v>10.388</v>
      </c>
      <c r="O86" s="195">
        <f t="shared" ref="O86:O108" si="52">I86*G86/1000</f>
        <v>13.356</v>
      </c>
      <c r="P86" s="195">
        <f t="shared" ref="P86:P108" si="53">J86*G86/1000</f>
        <v>14.84</v>
      </c>
      <c r="Q86" s="324">
        <f>SUM(N86:N90)</f>
        <v>45.942000000000007</v>
      </c>
      <c r="R86" s="324">
        <f t="shared" ref="R86:S86" si="54">SUM(O86:O90)</f>
        <v>58.557500000000005</v>
      </c>
      <c r="S86" s="324">
        <f t="shared" si="54"/>
        <v>65.063000000000002</v>
      </c>
      <c r="T86" s="318">
        <f>Q86*1.5</f>
        <v>68.913000000000011</v>
      </c>
      <c r="U86" s="318">
        <f>R86*1.5</f>
        <v>87.836250000000007</v>
      </c>
      <c r="V86" s="321">
        <f>S86*1.5</f>
        <v>97.594500000000011</v>
      </c>
      <c r="W86" s="13"/>
      <c r="X86" s="3"/>
      <c r="Y86" s="2"/>
    </row>
    <row r="87" spans="1:25" ht="15.75" customHeight="1" x14ac:dyDescent="0.25">
      <c r="A87" s="3"/>
      <c r="B87" s="260"/>
      <c r="C87" s="261"/>
      <c r="D87" s="261"/>
      <c r="E87" s="261"/>
      <c r="F87" s="13" t="s">
        <v>35</v>
      </c>
      <c r="G87" s="218">
        <v>219</v>
      </c>
      <c r="H87" s="193">
        <v>21</v>
      </c>
      <c r="I87" s="193">
        <v>27</v>
      </c>
      <c r="J87" s="22">
        <v>30</v>
      </c>
      <c r="K87" s="193">
        <v>16</v>
      </c>
      <c r="L87" s="193">
        <v>21</v>
      </c>
      <c r="M87" s="22">
        <v>23</v>
      </c>
      <c r="N87" s="190">
        <f>H87*G89/1000</f>
        <v>16.611000000000001</v>
      </c>
      <c r="O87" s="190">
        <f>I87*G89/1000</f>
        <v>21.356999999999999</v>
      </c>
      <c r="P87" s="190">
        <f>J87*G89/1000</f>
        <v>23.73</v>
      </c>
      <c r="Q87" s="314"/>
      <c r="R87" s="314"/>
      <c r="S87" s="314"/>
      <c r="T87" s="319"/>
      <c r="U87" s="319"/>
      <c r="V87" s="322"/>
      <c r="W87" s="13"/>
      <c r="X87" s="3"/>
      <c r="Y87" s="2"/>
    </row>
    <row r="88" spans="1:25" ht="15.75" customHeight="1" x14ac:dyDescent="0.25">
      <c r="A88" s="3"/>
      <c r="B88" s="260"/>
      <c r="C88" s="261"/>
      <c r="D88" s="261"/>
      <c r="E88" s="261"/>
      <c r="F88" s="19" t="s">
        <v>37</v>
      </c>
      <c r="G88" s="190">
        <v>751</v>
      </c>
      <c r="H88" s="193">
        <v>21</v>
      </c>
      <c r="I88" s="193">
        <v>27</v>
      </c>
      <c r="J88" s="22">
        <v>30</v>
      </c>
      <c r="K88" s="193">
        <v>15</v>
      </c>
      <c r="L88" s="193">
        <v>19</v>
      </c>
      <c r="M88" s="22">
        <v>21</v>
      </c>
      <c r="N88" s="190">
        <f t="shared" si="51"/>
        <v>15.771000000000001</v>
      </c>
      <c r="O88" s="190">
        <f t="shared" si="52"/>
        <v>20.277000000000001</v>
      </c>
      <c r="P88" s="190">
        <f t="shared" si="53"/>
        <v>22.53</v>
      </c>
      <c r="Q88" s="314"/>
      <c r="R88" s="314"/>
      <c r="S88" s="314"/>
      <c r="T88" s="319"/>
      <c r="U88" s="319"/>
      <c r="V88" s="322"/>
      <c r="W88" s="13"/>
      <c r="X88" s="3"/>
      <c r="Y88" s="2"/>
    </row>
    <row r="89" spans="1:25" ht="15.75" customHeight="1" x14ac:dyDescent="0.25">
      <c r="A89" s="3"/>
      <c r="B89" s="260"/>
      <c r="C89" s="261"/>
      <c r="D89" s="261"/>
      <c r="E89" s="261"/>
      <c r="F89" s="19" t="s">
        <v>12</v>
      </c>
      <c r="G89" s="190">
        <v>791</v>
      </c>
      <c r="H89" s="22">
        <v>4</v>
      </c>
      <c r="I89" s="22">
        <v>4.5</v>
      </c>
      <c r="J89" s="22">
        <v>5</v>
      </c>
      <c r="K89" s="22">
        <v>4</v>
      </c>
      <c r="L89" s="22">
        <v>4.5</v>
      </c>
      <c r="M89" s="22">
        <v>5</v>
      </c>
      <c r="N89" s="190">
        <f t="shared" si="51"/>
        <v>3.1640000000000001</v>
      </c>
      <c r="O89" s="190">
        <f t="shared" si="52"/>
        <v>3.5594999999999999</v>
      </c>
      <c r="P89" s="190">
        <f t="shared" si="53"/>
        <v>3.9550000000000001</v>
      </c>
      <c r="Q89" s="314"/>
      <c r="R89" s="314"/>
      <c r="S89" s="314"/>
      <c r="T89" s="319"/>
      <c r="U89" s="319"/>
      <c r="V89" s="322"/>
      <c r="W89" s="13"/>
      <c r="X89" s="3"/>
      <c r="Y89" s="2"/>
    </row>
    <row r="90" spans="1:25" ht="15.75" x14ac:dyDescent="0.25">
      <c r="A90" s="3"/>
      <c r="B90" s="260"/>
      <c r="C90" s="261"/>
      <c r="D90" s="261"/>
      <c r="E90" s="261"/>
      <c r="F90" s="21" t="s">
        <v>28</v>
      </c>
      <c r="G90" s="190">
        <v>80</v>
      </c>
      <c r="H90" s="22">
        <v>0.1</v>
      </c>
      <c r="I90" s="22">
        <v>0.1</v>
      </c>
      <c r="J90" s="22">
        <v>0.1</v>
      </c>
      <c r="K90" s="22">
        <v>0.1</v>
      </c>
      <c r="L90" s="22">
        <v>0.1</v>
      </c>
      <c r="M90" s="22">
        <v>0.1</v>
      </c>
      <c r="N90" s="190">
        <f t="shared" si="51"/>
        <v>8.0000000000000002E-3</v>
      </c>
      <c r="O90" s="190">
        <f t="shared" si="52"/>
        <v>8.0000000000000002E-3</v>
      </c>
      <c r="P90" s="190">
        <f t="shared" si="53"/>
        <v>8.0000000000000002E-3</v>
      </c>
      <c r="Q90" s="315"/>
      <c r="R90" s="315"/>
      <c r="S90" s="315"/>
      <c r="T90" s="320"/>
      <c r="U90" s="320"/>
      <c r="V90" s="323"/>
      <c r="W90" s="13"/>
      <c r="X90" s="3"/>
      <c r="Y90" s="2"/>
    </row>
    <row r="91" spans="1:25" x14ac:dyDescent="0.25">
      <c r="A91" s="3"/>
      <c r="B91" s="254" t="s">
        <v>117</v>
      </c>
      <c r="C91" s="350" t="s">
        <v>46</v>
      </c>
      <c r="D91" s="350" t="s">
        <v>48</v>
      </c>
      <c r="E91" s="262" t="s">
        <v>113</v>
      </c>
      <c r="F91" s="47" t="s">
        <v>147</v>
      </c>
      <c r="G91" s="190">
        <v>5650</v>
      </c>
      <c r="H91" s="20">
        <v>50</v>
      </c>
      <c r="I91" s="20">
        <v>65</v>
      </c>
      <c r="J91" s="20">
        <v>80</v>
      </c>
      <c r="K91" s="20">
        <v>47</v>
      </c>
      <c r="L91" s="20">
        <v>58</v>
      </c>
      <c r="M91" s="20">
        <v>69</v>
      </c>
      <c r="N91" s="190">
        <f t="shared" si="51"/>
        <v>282.5</v>
      </c>
      <c r="O91" s="190">
        <f t="shared" si="52"/>
        <v>367.25</v>
      </c>
      <c r="P91" s="190">
        <f t="shared" si="53"/>
        <v>452</v>
      </c>
      <c r="Q91" s="281">
        <f>SUM(N91:N97)</f>
        <v>308.37100000000004</v>
      </c>
      <c r="R91" s="281">
        <f>SUM(O91:O97)</f>
        <v>399.72099999999995</v>
      </c>
      <c r="S91" s="281">
        <f>SUM(P91:P97)</f>
        <v>491.13599999999997</v>
      </c>
      <c r="T91" s="326">
        <f>Q91*1.5</f>
        <v>462.55650000000003</v>
      </c>
      <c r="U91" s="326">
        <f>R91*1.5</f>
        <v>599.58149999999989</v>
      </c>
      <c r="V91" s="326">
        <f>S91*1.5</f>
        <v>736.70399999999995</v>
      </c>
      <c r="W91" s="13"/>
      <c r="X91" s="3"/>
      <c r="Y91" s="2"/>
    </row>
    <row r="92" spans="1:25" x14ac:dyDescent="0.25">
      <c r="A92" s="3"/>
      <c r="B92" s="255"/>
      <c r="C92" s="306"/>
      <c r="D92" s="306"/>
      <c r="E92" s="262"/>
      <c r="F92" s="19" t="s">
        <v>40</v>
      </c>
      <c r="G92" s="190">
        <v>276</v>
      </c>
      <c r="H92" s="20">
        <v>53</v>
      </c>
      <c r="I92" s="20">
        <v>66</v>
      </c>
      <c r="J92" s="20">
        <v>80</v>
      </c>
      <c r="K92" s="20">
        <v>40</v>
      </c>
      <c r="L92" s="20">
        <v>50</v>
      </c>
      <c r="M92" s="20">
        <v>60</v>
      </c>
      <c r="N92" s="190">
        <f t="shared" si="51"/>
        <v>14.628</v>
      </c>
      <c r="O92" s="190">
        <f t="shared" si="52"/>
        <v>18.216000000000001</v>
      </c>
      <c r="P92" s="190">
        <f t="shared" si="53"/>
        <v>22.08</v>
      </c>
      <c r="Q92" s="281"/>
      <c r="R92" s="281"/>
      <c r="S92" s="281"/>
      <c r="T92" s="326"/>
      <c r="U92" s="326"/>
      <c r="V92" s="326"/>
      <c r="W92" s="13"/>
      <c r="X92" s="3"/>
      <c r="Y92" s="2"/>
    </row>
    <row r="93" spans="1:25" x14ac:dyDescent="0.25">
      <c r="A93" s="3"/>
      <c r="B93" s="255"/>
      <c r="C93" s="306"/>
      <c r="D93" s="306"/>
      <c r="E93" s="262"/>
      <c r="F93" s="30" t="s">
        <v>57</v>
      </c>
      <c r="G93" s="190">
        <v>289</v>
      </c>
      <c r="H93" s="20">
        <v>16</v>
      </c>
      <c r="I93" s="20">
        <v>20</v>
      </c>
      <c r="J93" s="20">
        <v>24</v>
      </c>
      <c r="K93" s="20">
        <v>16</v>
      </c>
      <c r="L93" s="20">
        <v>20</v>
      </c>
      <c r="M93" s="20">
        <v>24</v>
      </c>
      <c r="N93" s="190">
        <f t="shared" si="51"/>
        <v>4.6239999999999997</v>
      </c>
      <c r="O93" s="190">
        <f t="shared" si="52"/>
        <v>5.78</v>
      </c>
      <c r="P93" s="190">
        <f t="shared" si="53"/>
        <v>6.9359999999999999</v>
      </c>
      <c r="Q93" s="281"/>
      <c r="R93" s="281"/>
      <c r="S93" s="281"/>
      <c r="T93" s="326"/>
      <c r="U93" s="326"/>
      <c r="V93" s="326"/>
      <c r="W93" s="13"/>
      <c r="X93" s="3"/>
      <c r="Y93" s="2"/>
    </row>
    <row r="94" spans="1:25" ht="18.75" customHeight="1" x14ac:dyDescent="0.25">
      <c r="A94" s="3"/>
      <c r="B94" s="255"/>
      <c r="C94" s="306"/>
      <c r="D94" s="306"/>
      <c r="E94" s="262"/>
      <c r="F94" s="19" t="s">
        <v>10</v>
      </c>
      <c r="G94" s="190">
        <v>219</v>
      </c>
      <c r="H94" s="20">
        <v>10</v>
      </c>
      <c r="I94" s="20">
        <v>13</v>
      </c>
      <c r="J94" s="20">
        <v>15</v>
      </c>
      <c r="K94" s="20">
        <v>8</v>
      </c>
      <c r="L94" s="20">
        <v>10</v>
      </c>
      <c r="M94" s="20">
        <v>12</v>
      </c>
      <c r="N94" s="190">
        <f t="shared" si="51"/>
        <v>2.19</v>
      </c>
      <c r="O94" s="190">
        <f t="shared" si="52"/>
        <v>2.847</v>
      </c>
      <c r="P94" s="190">
        <f t="shared" si="53"/>
        <v>3.2850000000000001</v>
      </c>
      <c r="Q94" s="281"/>
      <c r="R94" s="281"/>
      <c r="S94" s="281"/>
      <c r="T94" s="326"/>
      <c r="U94" s="326"/>
      <c r="V94" s="326"/>
      <c r="W94" s="13"/>
      <c r="X94" s="3"/>
      <c r="Y94" s="2"/>
    </row>
    <row r="95" spans="1:25" ht="18.75" customHeight="1" x14ac:dyDescent="0.25">
      <c r="A95" s="3"/>
      <c r="B95" s="255"/>
      <c r="C95" s="306"/>
      <c r="D95" s="306"/>
      <c r="E95" s="262"/>
      <c r="F95" s="19" t="s">
        <v>11</v>
      </c>
      <c r="G95" s="190">
        <v>204</v>
      </c>
      <c r="H95" s="20">
        <v>10</v>
      </c>
      <c r="I95" s="20">
        <v>12</v>
      </c>
      <c r="J95" s="20">
        <v>14</v>
      </c>
      <c r="K95" s="20">
        <v>8</v>
      </c>
      <c r="L95" s="20">
        <v>10</v>
      </c>
      <c r="M95" s="20">
        <v>12</v>
      </c>
      <c r="N95" s="190">
        <f t="shared" si="51"/>
        <v>2.04</v>
      </c>
      <c r="O95" s="190">
        <f t="shared" si="52"/>
        <v>2.448</v>
      </c>
      <c r="P95" s="190">
        <f t="shared" si="53"/>
        <v>2.8559999999999999</v>
      </c>
      <c r="Q95" s="281"/>
      <c r="R95" s="281"/>
      <c r="S95" s="281"/>
      <c r="T95" s="326"/>
      <c r="U95" s="326"/>
      <c r="V95" s="326"/>
      <c r="W95" s="13"/>
      <c r="X95" s="3"/>
      <c r="Y95" s="2"/>
    </row>
    <row r="96" spans="1:25" ht="18.75" customHeight="1" x14ac:dyDescent="0.25">
      <c r="A96" s="3"/>
      <c r="B96" s="255"/>
      <c r="C96" s="306"/>
      <c r="D96" s="306"/>
      <c r="E96" s="262"/>
      <c r="F96" s="19" t="s">
        <v>12</v>
      </c>
      <c r="G96" s="190">
        <v>791</v>
      </c>
      <c r="H96" s="20">
        <v>3</v>
      </c>
      <c r="I96" s="20">
        <v>4</v>
      </c>
      <c r="J96" s="20">
        <v>5</v>
      </c>
      <c r="K96" s="20">
        <v>5</v>
      </c>
      <c r="L96" s="20">
        <v>5</v>
      </c>
      <c r="M96" s="20">
        <v>7</v>
      </c>
      <c r="N96" s="190">
        <f t="shared" si="51"/>
        <v>2.3730000000000002</v>
      </c>
      <c r="O96" s="190">
        <f t="shared" si="52"/>
        <v>3.1640000000000001</v>
      </c>
      <c r="P96" s="190">
        <f t="shared" si="53"/>
        <v>3.9550000000000001</v>
      </c>
      <c r="Q96" s="281"/>
      <c r="R96" s="281"/>
      <c r="S96" s="281"/>
      <c r="T96" s="326"/>
      <c r="U96" s="326"/>
      <c r="V96" s="326"/>
      <c r="W96" s="13"/>
      <c r="X96" s="3"/>
      <c r="Y96" s="2"/>
    </row>
    <row r="97" spans="1:25" ht="15.75" x14ac:dyDescent="0.25">
      <c r="A97" s="3"/>
      <c r="B97" s="255"/>
      <c r="C97" s="306"/>
      <c r="D97" s="306"/>
      <c r="E97" s="262"/>
      <c r="F97" s="21" t="s">
        <v>28</v>
      </c>
      <c r="G97" s="190">
        <v>80</v>
      </c>
      <c r="H97" s="22">
        <v>0.2</v>
      </c>
      <c r="I97" s="22">
        <v>0.2</v>
      </c>
      <c r="J97" s="22">
        <v>0.3</v>
      </c>
      <c r="K97" s="22">
        <v>0.2</v>
      </c>
      <c r="L97" s="22">
        <v>0.2</v>
      </c>
      <c r="M97" s="22">
        <v>0.3</v>
      </c>
      <c r="N97" s="190">
        <f t="shared" si="51"/>
        <v>1.6E-2</v>
      </c>
      <c r="O97" s="190">
        <f t="shared" si="52"/>
        <v>1.6E-2</v>
      </c>
      <c r="P97" s="190">
        <f t="shared" si="53"/>
        <v>2.4E-2</v>
      </c>
      <c r="Q97" s="281"/>
      <c r="R97" s="281"/>
      <c r="S97" s="281"/>
      <c r="T97" s="326"/>
      <c r="U97" s="326"/>
      <c r="V97" s="326"/>
      <c r="W97" s="13"/>
      <c r="X97" s="3"/>
      <c r="Y97" s="2"/>
    </row>
    <row r="98" spans="1:25" ht="30" x14ac:dyDescent="0.25">
      <c r="A98" s="3"/>
      <c r="B98" s="260" t="s">
        <v>135</v>
      </c>
      <c r="C98" s="261">
        <v>50</v>
      </c>
      <c r="D98" s="261">
        <v>50</v>
      </c>
      <c r="E98" s="351">
        <v>50</v>
      </c>
      <c r="F98" s="70" t="s">
        <v>125</v>
      </c>
      <c r="G98" s="187">
        <v>412</v>
      </c>
      <c r="H98" s="18">
        <v>30</v>
      </c>
      <c r="I98" s="18">
        <v>30</v>
      </c>
      <c r="J98" s="18">
        <v>30</v>
      </c>
      <c r="K98" s="18">
        <v>30</v>
      </c>
      <c r="L98" s="18">
        <v>30</v>
      </c>
      <c r="M98" s="18">
        <v>30</v>
      </c>
      <c r="N98" s="187">
        <f t="shared" si="51"/>
        <v>12.36</v>
      </c>
      <c r="O98" s="187">
        <f t="shared" si="52"/>
        <v>12.36</v>
      </c>
      <c r="P98" s="201">
        <f t="shared" si="53"/>
        <v>12.36</v>
      </c>
      <c r="Q98" s="313">
        <f>SUM(N98:N108)</f>
        <v>64.385499999999993</v>
      </c>
      <c r="R98" s="313">
        <f>SUM(O98:O108)</f>
        <v>64.385499999999993</v>
      </c>
      <c r="S98" s="313">
        <f>SUM(P98:P108)</f>
        <v>64.385499999999993</v>
      </c>
      <c r="T98" s="326">
        <f>Q98*1.5</f>
        <v>96.578249999999997</v>
      </c>
      <c r="U98" s="336">
        <f>R98*1.5</f>
        <v>96.578249999999997</v>
      </c>
      <c r="V98" s="326">
        <f>S98*1.5</f>
        <v>96.578249999999997</v>
      </c>
      <c r="W98" s="13"/>
      <c r="X98" s="3"/>
      <c r="Y98" s="2"/>
    </row>
    <row r="99" spans="1:25" ht="30" x14ac:dyDescent="0.25">
      <c r="A99" s="3"/>
      <c r="B99" s="260"/>
      <c r="C99" s="261"/>
      <c r="D99" s="261"/>
      <c r="E99" s="261"/>
      <c r="F99" s="197" t="s">
        <v>126</v>
      </c>
      <c r="G99" s="190">
        <v>412</v>
      </c>
      <c r="H99" s="20">
        <v>2</v>
      </c>
      <c r="I99" s="20">
        <v>2</v>
      </c>
      <c r="J99" s="20">
        <v>2</v>
      </c>
      <c r="K99" s="20">
        <v>2</v>
      </c>
      <c r="L99" s="20">
        <v>2</v>
      </c>
      <c r="M99" s="20">
        <v>2</v>
      </c>
      <c r="N99" s="187">
        <f t="shared" si="51"/>
        <v>0.82399999999999995</v>
      </c>
      <c r="O99" s="187">
        <f t="shared" si="52"/>
        <v>0.82399999999999995</v>
      </c>
      <c r="P99" s="201">
        <f t="shared" si="53"/>
        <v>0.82399999999999995</v>
      </c>
      <c r="Q99" s="314"/>
      <c r="R99" s="314"/>
      <c r="S99" s="314"/>
      <c r="T99" s="326"/>
      <c r="U99" s="319"/>
      <c r="V99" s="326"/>
      <c r="W99" s="13"/>
      <c r="X99" s="3"/>
      <c r="Y99" s="2"/>
    </row>
    <row r="100" spans="1:25" x14ac:dyDescent="0.25">
      <c r="A100" s="3"/>
      <c r="B100" s="260"/>
      <c r="C100" s="261"/>
      <c r="D100" s="261"/>
      <c r="E100" s="261"/>
      <c r="F100" s="197" t="s">
        <v>38</v>
      </c>
      <c r="G100" s="190">
        <v>425</v>
      </c>
      <c r="H100" s="20">
        <v>4</v>
      </c>
      <c r="I100" s="20">
        <v>4</v>
      </c>
      <c r="J100" s="20">
        <v>4</v>
      </c>
      <c r="K100" s="20">
        <v>4</v>
      </c>
      <c r="L100" s="20">
        <v>4</v>
      </c>
      <c r="M100" s="20">
        <v>4</v>
      </c>
      <c r="N100" s="187">
        <f t="shared" si="51"/>
        <v>1.7</v>
      </c>
      <c r="O100" s="187">
        <f t="shared" si="52"/>
        <v>1.7</v>
      </c>
      <c r="P100" s="201">
        <f t="shared" si="53"/>
        <v>1.7</v>
      </c>
      <c r="Q100" s="314"/>
      <c r="R100" s="314"/>
      <c r="S100" s="314"/>
      <c r="T100" s="326"/>
      <c r="U100" s="319"/>
      <c r="V100" s="326"/>
      <c r="W100" s="13"/>
      <c r="X100" s="3"/>
      <c r="Y100" s="2"/>
    </row>
    <row r="101" spans="1:25" x14ac:dyDescent="0.25">
      <c r="A101" s="3"/>
      <c r="B101" s="260"/>
      <c r="C101" s="261"/>
      <c r="D101" s="261"/>
      <c r="E101" s="261"/>
      <c r="F101" s="197" t="s">
        <v>127</v>
      </c>
      <c r="G101" s="190">
        <v>4560</v>
      </c>
      <c r="H101" s="20">
        <v>1</v>
      </c>
      <c r="I101" s="20">
        <v>1</v>
      </c>
      <c r="J101" s="20">
        <v>1</v>
      </c>
      <c r="K101" s="20">
        <v>1</v>
      </c>
      <c r="L101" s="20">
        <v>1</v>
      </c>
      <c r="M101" s="20">
        <v>1</v>
      </c>
      <c r="N101" s="187">
        <f t="shared" si="51"/>
        <v>4.5599999999999996</v>
      </c>
      <c r="O101" s="187">
        <f t="shared" si="52"/>
        <v>4.5599999999999996</v>
      </c>
      <c r="P101" s="201">
        <f t="shared" si="53"/>
        <v>4.5599999999999996</v>
      </c>
      <c r="Q101" s="314"/>
      <c r="R101" s="314"/>
      <c r="S101" s="314"/>
      <c r="T101" s="326"/>
      <c r="U101" s="319"/>
      <c r="V101" s="326"/>
      <c r="W101" s="13"/>
      <c r="X101" s="3"/>
      <c r="Y101" s="2"/>
    </row>
    <row r="102" spans="1:25" x14ac:dyDescent="0.25">
      <c r="A102" s="3"/>
      <c r="B102" s="260"/>
      <c r="C102" s="261"/>
      <c r="D102" s="261"/>
      <c r="E102" s="261"/>
      <c r="F102" s="197" t="s">
        <v>131</v>
      </c>
      <c r="G102" s="190">
        <v>517</v>
      </c>
      <c r="H102" s="20">
        <v>5</v>
      </c>
      <c r="I102" s="20">
        <v>5</v>
      </c>
      <c r="J102" s="20">
        <v>5</v>
      </c>
      <c r="K102" s="20">
        <v>5</v>
      </c>
      <c r="L102" s="20">
        <v>5</v>
      </c>
      <c r="M102" s="20">
        <v>5</v>
      </c>
      <c r="N102" s="187">
        <f t="shared" si="51"/>
        <v>2.585</v>
      </c>
      <c r="O102" s="187">
        <f t="shared" si="52"/>
        <v>2.585</v>
      </c>
      <c r="P102" s="201">
        <f t="shared" si="53"/>
        <v>2.585</v>
      </c>
      <c r="Q102" s="314"/>
      <c r="R102" s="314"/>
      <c r="S102" s="314"/>
      <c r="T102" s="326"/>
      <c r="U102" s="319"/>
      <c r="V102" s="326"/>
      <c r="W102" s="13"/>
      <c r="X102" s="3"/>
      <c r="Y102" s="2"/>
    </row>
    <row r="103" spans="1:25" x14ac:dyDescent="0.25">
      <c r="A103" s="3"/>
      <c r="B103" s="260"/>
      <c r="C103" s="261"/>
      <c r="D103" s="261"/>
      <c r="E103" s="261"/>
      <c r="F103" s="197" t="s">
        <v>61</v>
      </c>
      <c r="G103" s="190">
        <v>417</v>
      </c>
      <c r="H103" s="20">
        <v>9</v>
      </c>
      <c r="I103" s="20">
        <v>9</v>
      </c>
      <c r="J103" s="20">
        <v>9</v>
      </c>
      <c r="K103" s="20">
        <v>9</v>
      </c>
      <c r="L103" s="20">
        <v>9</v>
      </c>
      <c r="M103" s="20">
        <v>9</v>
      </c>
      <c r="N103" s="187">
        <f t="shared" si="51"/>
        <v>3.7530000000000001</v>
      </c>
      <c r="O103" s="187">
        <f t="shared" si="52"/>
        <v>3.7530000000000001</v>
      </c>
      <c r="P103" s="201">
        <f t="shared" si="53"/>
        <v>3.7530000000000001</v>
      </c>
      <c r="Q103" s="314"/>
      <c r="R103" s="314"/>
      <c r="S103" s="314"/>
      <c r="T103" s="326"/>
      <c r="U103" s="319"/>
      <c r="V103" s="326"/>
      <c r="W103" s="13"/>
      <c r="X103" s="3"/>
      <c r="Y103" s="2"/>
    </row>
    <row r="104" spans="1:25" x14ac:dyDescent="0.25">
      <c r="A104" s="3"/>
      <c r="B104" s="260"/>
      <c r="C104" s="261"/>
      <c r="D104" s="261"/>
      <c r="E104" s="261"/>
      <c r="F104" s="197" t="s">
        <v>136</v>
      </c>
      <c r="G104" s="190">
        <v>2462</v>
      </c>
      <c r="H104" s="20">
        <v>13</v>
      </c>
      <c r="I104" s="20">
        <v>13</v>
      </c>
      <c r="J104" s="20">
        <v>13</v>
      </c>
      <c r="K104" s="20">
        <v>13</v>
      </c>
      <c r="L104" s="20">
        <v>13</v>
      </c>
      <c r="M104" s="20">
        <v>13</v>
      </c>
      <c r="N104" s="187">
        <f t="shared" si="51"/>
        <v>32.006</v>
      </c>
      <c r="O104" s="187">
        <f t="shared" si="52"/>
        <v>32.006</v>
      </c>
      <c r="P104" s="201">
        <f t="shared" si="53"/>
        <v>32.006</v>
      </c>
      <c r="Q104" s="314"/>
      <c r="R104" s="314"/>
      <c r="S104" s="314"/>
      <c r="T104" s="326"/>
      <c r="U104" s="319"/>
      <c r="V104" s="326"/>
      <c r="W104" s="13"/>
      <c r="X104" s="3"/>
      <c r="Y104" s="2"/>
    </row>
    <row r="105" spans="1:25" x14ac:dyDescent="0.25">
      <c r="A105" s="3"/>
      <c r="B105" s="260"/>
      <c r="C105" s="261"/>
      <c r="D105" s="261"/>
      <c r="E105" s="261"/>
      <c r="F105" s="197" t="s">
        <v>128</v>
      </c>
      <c r="G105" s="190">
        <v>5895</v>
      </c>
      <c r="H105" s="20">
        <v>1</v>
      </c>
      <c r="I105" s="20">
        <v>1</v>
      </c>
      <c r="J105" s="20">
        <v>1</v>
      </c>
      <c r="K105" s="20">
        <v>1</v>
      </c>
      <c r="L105" s="20">
        <v>1</v>
      </c>
      <c r="M105" s="20">
        <v>1</v>
      </c>
      <c r="N105" s="187">
        <f t="shared" si="51"/>
        <v>5.8949999999999996</v>
      </c>
      <c r="O105" s="187">
        <f t="shared" si="52"/>
        <v>5.8949999999999996</v>
      </c>
      <c r="P105" s="201">
        <f t="shared" si="53"/>
        <v>5.8949999999999996</v>
      </c>
      <c r="Q105" s="314"/>
      <c r="R105" s="314"/>
      <c r="S105" s="314"/>
      <c r="T105" s="326"/>
      <c r="U105" s="319"/>
      <c r="V105" s="326"/>
      <c r="W105" s="13"/>
      <c r="X105" s="3"/>
      <c r="Y105" s="2"/>
    </row>
    <row r="106" spans="1:25" x14ac:dyDescent="0.25">
      <c r="A106" s="3"/>
      <c r="B106" s="260"/>
      <c r="C106" s="261"/>
      <c r="D106" s="261"/>
      <c r="E106" s="261"/>
      <c r="F106" s="197" t="s">
        <v>129</v>
      </c>
      <c r="G106" s="190">
        <v>80</v>
      </c>
      <c r="H106" s="22">
        <v>0.2</v>
      </c>
      <c r="I106" s="22">
        <v>0.2</v>
      </c>
      <c r="J106" s="22">
        <v>0.2</v>
      </c>
      <c r="K106" s="22">
        <v>0.2</v>
      </c>
      <c r="L106" s="22">
        <v>0.2</v>
      </c>
      <c r="M106" s="22">
        <v>0.2</v>
      </c>
      <c r="N106" s="187">
        <f t="shared" si="51"/>
        <v>1.6E-2</v>
      </c>
      <c r="O106" s="187">
        <f t="shared" si="52"/>
        <v>1.6E-2</v>
      </c>
      <c r="P106" s="201">
        <f t="shared" si="53"/>
        <v>1.6E-2</v>
      </c>
      <c r="Q106" s="314"/>
      <c r="R106" s="314"/>
      <c r="S106" s="314"/>
      <c r="T106" s="326"/>
      <c r="U106" s="319"/>
      <c r="V106" s="326"/>
      <c r="W106" s="13"/>
      <c r="X106" s="3"/>
      <c r="Y106" s="2"/>
    </row>
    <row r="107" spans="1:25" x14ac:dyDescent="0.25">
      <c r="A107" s="3"/>
      <c r="B107" s="260"/>
      <c r="C107" s="261"/>
      <c r="D107" s="261"/>
      <c r="E107" s="261"/>
      <c r="F107" s="197" t="s">
        <v>130</v>
      </c>
      <c r="G107" s="190">
        <v>5650</v>
      </c>
      <c r="H107" s="190">
        <v>0.03</v>
      </c>
      <c r="I107" s="190">
        <v>0.03</v>
      </c>
      <c r="J107" s="190">
        <v>0.03</v>
      </c>
      <c r="K107" s="190">
        <v>0.03</v>
      </c>
      <c r="L107" s="190">
        <v>0.03</v>
      </c>
      <c r="M107" s="190">
        <v>0.03</v>
      </c>
      <c r="N107" s="187">
        <f t="shared" si="51"/>
        <v>0.16950000000000001</v>
      </c>
      <c r="O107" s="187">
        <f t="shared" si="52"/>
        <v>0.16950000000000001</v>
      </c>
      <c r="P107" s="201">
        <f t="shared" si="53"/>
        <v>0.16950000000000001</v>
      </c>
      <c r="Q107" s="314"/>
      <c r="R107" s="314"/>
      <c r="S107" s="314"/>
      <c r="T107" s="326"/>
      <c r="U107" s="319"/>
      <c r="V107" s="326"/>
      <c r="W107" s="13"/>
      <c r="X107" s="3"/>
      <c r="Y107" s="2"/>
    </row>
    <row r="108" spans="1:25" x14ac:dyDescent="0.25">
      <c r="A108" s="3"/>
      <c r="B108" s="260"/>
      <c r="C108" s="261"/>
      <c r="D108" s="261"/>
      <c r="E108" s="261"/>
      <c r="F108" s="197" t="s">
        <v>131</v>
      </c>
      <c r="G108" s="190">
        <v>517</v>
      </c>
      <c r="H108" s="20">
        <v>1</v>
      </c>
      <c r="I108" s="20">
        <v>1</v>
      </c>
      <c r="J108" s="20">
        <v>1</v>
      </c>
      <c r="K108" s="20">
        <v>1</v>
      </c>
      <c r="L108" s="20">
        <v>1</v>
      </c>
      <c r="M108" s="20">
        <v>1</v>
      </c>
      <c r="N108" s="187">
        <f t="shared" si="51"/>
        <v>0.51700000000000002</v>
      </c>
      <c r="O108" s="187">
        <f t="shared" si="52"/>
        <v>0.51700000000000002</v>
      </c>
      <c r="P108" s="201">
        <f t="shared" si="53"/>
        <v>0.51700000000000002</v>
      </c>
      <c r="Q108" s="315"/>
      <c r="R108" s="315"/>
      <c r="S108" s="315"/>
      <c r="T108" s="326"/>
      <c r="U108" s="320"/>
      <c r="V108" s="326"/>
      <c r="W108" s="13"/>
      <c r="X108" s="3"/>
      <c r="Y108" s="2"/>
    </row>
    <row r="109" spans="1:25" ht="15.75" x14ac:dyDescent="0.25">
      <c r="A109" s="3"/>
      <c r="B109" s="254" t="s">
        <v>97</v>
      </c>
      <c r="C109" s="264">
        <v>200</v>
      </c>
      <c r="D109" s="264">
        <v>200</v>
      </c>
      <c r="E109" s="264">
        <v>200</v>
      </c>
      <c r="F109" s="21" t="s">
        <v>42</v>
      </c>
      <c r="G109" s="190">
        <v>1488</v>
      </c>
      <c r="H109" s="20">
        <v>20</v>
      </c>
      <c r="I109" s="20">
        <v>20</v>
      </c>
      <c r="J109" s="20">
        <v>20</v>
      </c>
      <c r="K109" s="20">
        <v>20</v>
      </c>
      <c r="L109" s="20">
        <v>20</v>
      </c>
      <c r="M109" s="20">
        <v>20</v>
      </c>
      <c r="N109" s="186">
        <f t="shared" ref="N109:N111" si="55">H109*G109/1000</f>
        <v>29.76</v>
      </c>
      <c r="O109" s="190">
        <f t="shared" ref="O109:O111" si="56">I109*G109/1000</f>
        <v>29.76</v>
      </c>
      <c r="P109" s="25">
        <f t="shared" ref="P109:P110" si="57">H109*G109/1000</f>
        <v>29.76</v>
      </c>
      <c r="Q109" s="313">
        <f>SUM(N109:N110)</f>
        <v>33.160000000000004</v>
      </c>
      <c r="R109" s="313">
        <f t="shared" ref="R109" si="58">SUM(O109:O110)</f>
        <v>33.160000000000004</v>
      </c>
      <c r="S109" s="313">
        <f t="shared" ref="S109" si="59">SUM(P109:P110)</f>
        <v>33.160000000000004</v>
      </c>
      <c r="T109" s="336">
        <f>Q109*1.5</f>
        <v>49.740000000000009</v>
      </c>
      <c r="U109" s="336">
        <f>R109*1.5</f>
        <v>49.740000000000009</v>
      </c>
      <c r="V109" s="337">
        <f>S109*1.5</f>
        <v>49.740000000000009</v>
      </c>
      <c r="W109" s="13"/>
      <c r="X109" s="3"/>
      <c r="Y109" s="2"/>
    </row>
    <row r="110" spans="1:25" ht="15.75" x14ac:dyDescent="0.25">
      <c r="A110" s="3"/>
      <c r="B110" s="255"/>
      <c r="C110" s="265"/>
      <c r="D110" s="265"/>
      <c r="E110" s="265"/>
      <c r="F110" s="21" t="s">
        <v>38</v>
      </c>
      <c r="G110" s="190">
        <v>425</v>
      </c>
      <c r="H110" s="20">
        <v>8</v>
      </c>
      <c r="I110" s="20">
        <v>8</v>
      </c>
      <c r="J110" s="20">
        <v>8</v>
      </c>
      <c r="K110" s="20">
        <v>8</v>
      </c>
      <c r="L110" s="20">
        <v>8</v>
      </c>
      <c r="M110" s="20">
        <v>8</v>
      </c>
      <c r="N110" s="186">
        <f t="shared" si="55"/>
        <v>3.4</v>
      </c>
      <c r="O110" s="190">
        <f t="shared" si="56"/>
        <v>3.4</v>
      </c>
      <c r="P110" s="25">
        <f t="shared" si="57"/>
        <v>3.4</v>
      </c>
      <c r="Q110" s="315"/>
      <c r="R110" s="315"/>
      <c r="S110" s="315"/>
      <c r="T110" s="320"/>
      <c r="U110" s="320"/>
      <c r="V110" s="323"/>
      <c r="W110" s="13"/>
      <c r="X110" s="3"/>
      <c r="Y110" s="2"/>
    </row>
    <row r="111" spans="1:25" ht="30" x14ac:dyDescent="0.25">
      <c r="A111" s="3"/>
      <c r="B111" s="33" t="s">
        <v>110</v>
      </c>
      <c r="C111" s="34">
        <v>30</v>
      </c>
      <c r="D111" s="34">
        <v>50</v>
      </c>
      <c r="E111" s="34">
        <v>50</v>
      </c>
      <c r="F111" s="35" t="s">
        <v>110</v>
      </c>
      <c r="G111" s="193">
        <v>550</v>
      </c>
      <c r="H111" s="20">
        <v>30</v>
      </c>
      <c r="I111" s="20">
        <v>50</v>
      </c>
      <c r="J111" s="20">
        <v>50</v>
      </c>
      <c r="K111" s="20">
        <v>30</v>
      </c>
      <c r="L111" s="20">
        <v>50</v>
      </c>
      <c r="M111" s="20">
        <v>50</v>
      </c>
      <c r="N111" s="187">
        <f t="shared" si="55"/>
        <v>16.5</v>
      </c>
      <c r="O111" s="187">
        <f t="shared" si="56"/>
        <v>27.5</v>
      </c>
      <c r="P111" s="201">
        <f t="shared" ref="P111" si="60">J111*G111/1000</f>
        <v>27.5</v>
      </c>
      <c r="Q111" s="190">
        <f>SUM(N111)</f>
        <v>16.5</v>
      </c>
      <c r="R111" s="190">
        <f t="shared" ref="R111:S111" si="61">SUM(O111)</f>
        <v>27.5</v>
      </c>
      <c r="S111" s="190">
        <f t="shared" si="61"/>
        <v>27.5</v>
      </c>
      <c r="T111" s="190">
        <f>Q111*1.5</f>
        <v>24.75</v>
      </c>
      <c r="U111" s="190">
        <f>R111*1.5</f>
        <v>41.25</v>
      </c>
      <c r="V111" s="190">
        <f>S111*1.5</f>
        <v>41.25</v>
      </c>
      <c r="W111" s="13"/>
      <c r="X111" s="3"/>
      <c r="Y111" s="2"/>
    </row>
    <row r="112" spans="1:25" ht="15.75" thickBot="1" x14ac:dyDescent="0.3">
      <c r="A112" s="3"/>
      <c r="B112" s="347"/>
      <c r="C112" s="348"/>
      <c r="D112" s="348"/>
      <c r="E112" s="348"/>
      <c r="F112" s="348"/>
      <c r="G112" s="348"/>
      <c r="H112" s="348"/>
      <c r="I112" s="348"/>
      <c r="J112" s="348"/>
      <c r="K112" s="348"/>
      <c r="L112" s="348"/>
      <c r="M112" s="348"/>
      <c r="N112" s="348"/>
      <c r="O112" s="348"/>
      <c r="P112" s="349"/>
      <c r="Q112" s="71">
        <f t="shared" ref="Q112:V112" si="62">SUM(Q86:Q111)</f>
        <v>468.35850000000005</v>
      </c>
      <c r="R112" s="71">
        <f t="shared" si="62"/>
        <v>583.32399999999996</v>
      </c>
      <c r="S112" s="71">
        <f t="shared" si="62"/>
        <v>681.2444999999999</v>
      </c>
      <c r="T112" s="71">
        <f t="shared" si="62"/>
        <v>702.53775000000007</v>
      </c>
      <c r="U112" s="71">
        <f t="shared" si="62"/>
        <v>874.98599999999988</v>
      </c>
      <c r="V112" s="71">
        <f t="shared" si="62"/>
        <v>1021.86675</v>
      </c>
      <c r="W112" s="13"/>
      <c r="X112" s="3"/>
      <c r="Y112" s="2"/>
    </row>
    <row r="113" spans="1:25" ht="15.75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2"/>
      <c r="Y113" s="2"/>
    </row>
    <row r="114" spans="1:2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3"/>
      <c r="X114" s="2"/>
      <c r="Y114" s="2"/>
    </row>
    <row r="115" spans="1:2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  <row r="122" spans="1:25" x14ac:dyDescent="0.25">
      <c r="A122" s="2"/>
    </row>
    <row r="123" spans="1:25" x14ac:dyDescent="0.25">
      <c r="A123" s="2"/>
    </row>
  </sheetData>
  <mergeCells count="191">
    <mergeCell ref="Q60:Q61"/>
    <mergeCell ref="R60:R61"/>
    <mergeCell ref="S60:S61"/>
    <mergeCell ref="T60:T61"/>
    <mergeCell ref="U60:U61"/>
    <mergeCell ref="Q77:Q79"/>
    <mergeCell ref="R77:R79"/>
    <mergeCell ref="S77:S79"/>
    <mergeCell ref="T77:T79"/>
    <mergeCell ref="U77:U79"/>
    <mergeCell ref="V109:V110"/>
    <mergeCell ref="E109:E110"/>
    <mergeCell ref="B91:B97"/>
    <mergeCell ref="C91:C97"/>
    <mergeCell ref="D91:D97"/>
    <mergeCell ref="E91:E97"/>
    <mergeCell ref="Q98:Q108"/>
    <mergeCell ref="R98:R108"/>
    <mergeCell ref="S98:S108"/>
    <mergeCell ref="T98:T108"/>
    <mergeCell ref="U98:U108"/>
    <mergeCell ref="V98:V108"/>
    <mergeCell ref="B109:B110"/>
    <mergeCell ref="C109:C110"/>
    <mergeCell ref="D109:D110"/>
    <mergeCell ref="B98:B108"/>
    <mergeCell ref="C98:C108"/>
    <mergeCell ref="D98:D108"/>
    <mergeCell ref="E98:E108"/>
    <mergeCell ref="R39:R41"/>
    <mergeCell ref="S39:S41"/>
    <mergeCell ref="T39:T41"/>
    <mergeCell ref="U39:U41"/>
    <mergeCell ref="B28:V28"/>
    <mergeCell ref="B22:B24"/>
    <mergeCell ref="B112:P112"/>
    <mergeCell ref="Q86:Q90"/>
    <mergeCell ref="R86:R90"/>
    <mergeCell ref="S86:S90"/>
    <mergeCell ref="T86:T90"/>
    <mergeCell ref="U86:U90"/>
    <mergeCell ref="V86:V90"/>
    <mergeCell ref="Q91:Q97"/>
    <mergeCell ref="R91:R97"/>
    <mergeCell ref="S91:S97"/>
    <mergeCell ref="T91:T97"/>
    <mergeCell ref="U91:U97"/>
    <mergeCell ref="V91:V97"/>
    <mergeCell ref="Q109:Q110"/>
    <mergeCell ref="R109:R110"/>
    <mergeCell ref="S109:S110"/>
    <mergeCell ref="T109:T110"/>
    <mergeCell ref="U109:U110"/>
    <mergeCell ref="T81:T82"/>
    <mergeCell ref="U81:U82"/>
    <mergeCell ref="V81:V82"/>
    <mergeCell ref="Q66:Q72"/>
    <mergeCell ref="R66:R72"/>
    <mergeCell ref="S66:S72"/>
    <mergeCell ref="T66:T72"/>
    <mergeCell ref="U66:U72"/>
    <mergeCell ref="V66:V72"/>
    <mergeCell ref="Q73:Q76"/>
    <mergeCell ref="R73:R76"/>
    <mergeCell ref="S73:S76"/>
    <mergeCell ref="T73:T76"/>
    <mergeCell ref="U73:U76"/>
    <mergeCell ref="V73:V76"/>
    <mergeCell ref="V77:V79"/>
    <mergeCell ref="Q81:Q82"/>
    <mergeCell ref="R81:R82"/>
    <mergeCell ref="S81:S82"/>
    <mergeCell ref="Q6:S6"/>
    <mergeCell ref="T6:V6"/>
    <mergeCell ref="Q22:Q24"/>
    <mergeCell ref="R22:R24"/>
    <mergeCell ref="S22:S24"/>
    <mergeCell ref="T22:T24"/>
    <mergeCell ref="U22:U24"/>
    <mergeCell ref="Q17:Q21"/>
    <mergeCell ref="R17:R21"/>
    <mergeCell ref="S17:S21"/>
    <mergeCell ref="T17:T21"/>
    <mergeCell ref="U17:U21"/>
    <mergeCell ref="V17:V21"/>
    <mergeCell ref="Q10:Q16"/>
    <mergeCell ref="R10:R16"/>
    <mergeCell ref="S10:S16"/>
    <mergeCell ref="T10:T16"/>
    <mergeCell ref="U10:U16"/>
    <mergeCell ref="V10:V16"/>
    <mergeCell ref="C22:C24"/>
    <mergeCell ref="D22:D24"/>
    <mergeCell ref="E22:E24"/>
    <mergeCell ref="B10:B16"/>
    <mergeCell ref="V22:V24"/>
    <mergeCell ref="B46:V46"/>
    <mergeCell ref="B45:P45"/>
    <mergeCell ref="Q29:Q38"/>
    <mergeCell ref="R29:R38"/>
    <mergeCell ref="S29:S38"/>
    <mergeCell ref="T29:T38"/>
    <mergeCell ref="U29:U38"/>
    <mergeCell ref="V29:V38"/>
    <mergeCell ref="C10:C16"/>
    <mergeCell ref="D10:D16"/>
    <mergeCell ref="E10:E16"/>
    <mergeCell ref="B17:B21"/>
    <mergeCell ref="C17:C21"/>
    <mergeCell ref="D17:D21"/>
    <mergeCell ref="E17:E21"/>
    <mergeCell ref="Q42:Q43"/>
    <mergeCell ref="R42:R43"/>
    <mergeCell ref="V39:V41"/>
    <mergeCell ref="Q39:Q41"/>
    <mergeCell ref="T47:T50"/>
    <mergeCell ref="U47:U50"/>
    <mergeCell ref="V47:V50"/>
    <mergeCell ref="V42:V43"/>
    <mergeCell ref="T51:T59"/>
    <mergeCell ref="U51:U59"/>
    <mergeCell ref="V51:V59"/>
    <mergeCell ref="Q51:Q59"/>
    <mergeCell ref="Q47:Q50"/>
    <mergeCell ref="R47:R50"/>
    <mergeCell ref="S47:S50"/>
    <mergeCell ref="R51:R59"/>
    <mergeCell ref="S51:S59"/>
    <mergeCell ref="S42:S43"/>
    <mergeCell ref="T42:T43"/>
    <mergeCell ref="U42:U43"/>
    <mergeCell ref="V60:V61"/>
    <mergeCell ref="B2:P2"/>
    <mergeCell ref="B6:B7"/>
    <mergeCell ref="C6:E6"/>
    <mergeCell ref="F6:F7"/>
    <mergeCell ref="G6:G7"/>
    <mergeCell ref="H6:J6"/>
    <mergeCell ref="K6:M6"/>
    <mergeCell ref="N6:P6"/>
    <mergeCell ref="B29:B38"/>
    <mergeCell ref="C29:C38"/>
    <mergeCell ref="D29:D38"/>
    <mergeCell ref="B8:P8"/>
    <mergeCell ref="B9:P9"/>
    <mergeCell ref="B51:B59"/>
    <mergeCell ref="C51:C59"/>
    <mergeCell ref="D51:D59"/>
    <mergeCell ref="E51:E59"/>
    <mergeCell ref="B47:B50"/>
    <mergeCell ref="C47:C50"/>
    <mergeCell ref="D47:D50"/>
    <mergeCell ref="E47:E50"/>
    <mergeCell ref="E29:E38"/>
    <mergeCell ref="B27:P27"/>
    <mergeCell ref="E81:E82"/>
    <mergeCell ref="B85:P85"/>
    <mergeCell ref="B86:B90"/>
    <mergeCell ref="C86:C90"/>
    <mergeCell ref="D86:D90"/>
    <mergeCell ref="E86:E90"/>
    <mergeCell ref="B81:B82"/>
    <mergeCell ref="C81:C82"/>
    <mergeCell ref="D81:D82"/>
    <mergeCell ref="B84:P84"/>
    <mergeCell ref="B39:B41"/>
    <mergeCell ref="C39:C41"/>
    <mergeCell ref="D39:D41"/>
    <mergeCell ref="E39:E41"/>
    <mergeCell ref="B42:B43"/>
    <mergeCell ref="C42:C43"/>
    <mergeCell ref="D42:D43"/>
    <mergeCell ref="E42:E43"/>
    <mergeCell ref="C66:C72"/>
    <mergeCell ref="D66:D72"/>
    <mergeCell ref="E66:E72"/>
    <mergeCell ref="B65:P65"/>
    <mergeCell ref="B64:P64"/>
    <mergeCell ref="D60:D61"/>
    <mergeCell ref="E60:E61"/>
    <mergeCell ref="B73:B76"/>
    <mergeCell ref="C73:C76"/>
    <mergeCell ref="D73:D76"/>
    <mergeCell ref="E73:E76"/>
    <mergeCell ref="B77:B79"/>
    <mergeCell ref="C77:C79"/>
    <mergeCell ref="D77:D79"/>
    <mergeCell ref="B60:B61"/>
    <mergeCell ref="C60:C61"/>
    <mergeCell ref="B66:B72"/>
    <mergeCell ref="E77:E79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0"/>
  <sheetViews>
    <sheetView view="pageBreakPreview" topLeftCell="A100" zoomScale="98" zoomScaleNormal="98" zoomScaleSheetLayoutView="98" workbookViewId="0">
      <selection activeCell="B2" sqref="B2:V116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9.140625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1:22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1:22" x14ac:dyDescent="0.25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3"/>
      <c r="S2" s="3"/>
      <c r="T2" s="3"/>
      <c r="U2" s="3"/>
      <c r="V2" s="3"/>
    </row>
    <row r="3" spans="1:22" x14ac:dyDescent="0.2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3"/>
      <c r="S3" s="3"/>
      <c r="T3" s="3"/>
      <c r="U3" s="3"/>
      <c r="V3" s="3"/>
    </row>
    <row r="4" spans="1:22" x14ac:dyDescent="0.25"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"/>
      <c r="S4" s="3"/>
      <c r="T4" s="3"/>
      <c r="U4" s="3"/>
      <c r="V4" s="3"/>
    </row>
    <row r="5" spans="1:22" ht="15.75" thickBot="1" x14ac:dyDescent="0.3"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"/>
      <c r="S5" s="3"/>
      <c r="T5" s="3"/>
      <c r="U5" s="3"/>
      <c r="V5" s="3"/>
    </row>
    <row r="6" spans="1:22" ht="27.75" customHeight="1" x14ac:dyDescent="0.25">
      <c r="B6" s="404" t="s">
        <v>0</v>
      </c>
      <c r="C6" s="406" t="s">
        <v>1</v>
      </c>
      <c r="D6" s="406"/>
      <c r="E6" s="406"/>
      <c r="F6" s="406" t="s">
        <v>2</v>
      </c>
      <c r="G6" s="408" t="s">
        <v>3</v>
      </c>
      <c r="H6" s="406" t="s">
        <v>4</v>
      </c>
      <c r="I6" s="406"/>
      <c r="J6" s="406"/>
      <c r="K6" s="406" t="s">
        <v>5</v>
      </c>
      <c r="L6" s="406"/>
      <c r="M6" s="406"/>
      <c r="N6" s="406" t="s">
        <v>108</v>
      </c>
      <c r="O6" s="406"/>
      <c r="P6" s="406"/>
      <c r="Q6" s="379" t="s">
        <v>6</v>
      </c>
      <c r="R6" s="379"/>
      <c r="S6" s="380"/>
      <c r="T6" s="381" t="s">
        <v>109</v>
      </c>
      <c r="U6" s="381"/>
      <c r="V6" s="382"/>
    </row>
    <row r="7" spans="1:22" ht="29.25" thickBot="1" x14ac:dyDescent="0.3">
      <c r="B7" s="405"/>
      <c r="C7" s="245" t="s">
        <v>13</v>
      </c>
      <c r="D7" s="245" t="s">
        <v>7</v>
      </c>
      <c r="E7" s="245" t="s">
        <v>8</v>
      </c>
      <c r="F7" s="407"/>
      <c r="G7" s="409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</row>
    <row r="8" spans="1:22" ht="15.75" thickBot="1" x14ac:dyDescent="0.3">
      <c r="B8" s="383" t="s">
        <v>17</v>
      </c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5"/>
    </row>
    <row r="9" spans="1:22" ht="18.75" customHeight="1" thickBot="1" x14ac:dyDescent="0.3">
      <c r="B9" s="376" t="s">
        <v>49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8"/>
    </row>
    <row r="10" spans="1:22" ht="18.75" customHeight="1" x14ac:dyDescent="0.25">
      <c r="B10" s="373" t="s">
        <v>119</v>
      </c>
      <c r="C10" s="300" t="s">
        <v>24</v>
      </c>
      <c r="D10" s="300" t="s">
        <v>25</v>
      </c>
      <c r="E10" s="300" t="s">
        <v>26</v>
      </c>
      <c r="F10" s="114" t="s">
        <v>27</v>
      </c>
      <c r="G10" s="250">
        <v>988</v>
      </c>
      <c r="H10" s="237">
        <v>30</v>
      </c>
      <c r="I10" s="237">
        <v>40</v>
      </c>
      <c r="J10" s="237">
        <v>50</v>
      </c>
      <c r="K10" s="237">
        <v>25</v>
      </c>
      <c r="L10" s="237">
        <v>35</v>
      </c>
      <c r="M10" s="237">
        <v>45</v>
      </c>
      <c r="N10" s="234">
        <f t="shared" ref="N10:N22" si="0">H10*G10/1000</f>
        <v>29.64</v>
      </c>
      <c r="O10" s="234">
        <f t="shared" ref="O10:O22" si="1">I10*G10/1000</f>
        <v>39.520000000000003</v>
      </c>
      <c r="P10" s="234">
        <f t="shared" ref="P10:P22" si="2">J10*G10/1000</f>
        <v>49.4</v>
      </c>
      <c r="Q10" s="386">
        <f>SUM(N10:N12)</f>
        <v>99.03</v>
      </c>
      <c r="R10" s="386">
        <f>SUM(O10:O12)</f>
        <v>115.38</v>
      </c>
      <c r="S10" s="386">
        <f>SUM(P10:P12)</f>
        <v>131.72999999999999</v>
      </c>
      <c r="T10" s="361">
        <f>(Q10*1.5)</f>
        <v>148.54500000000002</v>
      </c>
      <c r="U10" s="361">
        <f>(R10*1.5)</f>
        <v>173.07</v>
      </c>
      <c r="V10" s="387">
        <f>(S10*1.5)</f>
        <v>197.59499999999997</v>
      </c>
    </row>
    <row r="11" spans="1:22" ht="18.75" customHeight="1" x14ac:dyDescent="0.25">
      <c r="A11" s="17"/>
      <c r="B11" s="375"/>
      <c r="C11" s="310"/>
      <c r="D11" s="310"/>
      <c r="E11" s="310"/>
      <c r="F11" s="241" t="s">
        <v>66</v>
      </c>
      <c r="G11" s="251">
        <v>647</v>
      </c>
      <c r="H11" s="238">
        <v>30</v>
      </c>
      <c r="I11" s="238">
        <v>40</v>
      </c>
      <c r="J11" s="238">
        <v>50</v>
      </c>
      <c r="K11" s="238">
        <v>25</v>
      </c>
      <c r="L11" s="238">
        <v>35</v>
      </c>
      <c r="M11" s="238">
        <v>45</v>
      </c>
      <c r="N11" s="224">
        <f>H11*G11/1000</f>
        <v>19.41</v>
      </c>
      <c r="O11" s="224">
        <f>I11*G11/1000</f>
        <v>25.88</v>
      </c>
      <c r="P11" s="224">
        <f>J11*G11/1000</f>
        <v>32.35</v>
      </c>
      <c r="Q11" s="355"/>
      <c r="R11" s="355"/>
      <c r="S11" s="355"/>
      <c r="T11" s="362"/>
      <c r="U11" s="362"/>
      <c r="V11" s="388"/>
    </row>
    <row r="12" spans="1:22" ht="15" customHeight="1" x14ac:dyDescent="0.25">
      <c r="B12" s="368"/>
      <c r="C12" s="301"/>
      <c r="D12" s="301"/>
      <c r="E12" s="301"/>
      <c r="F12" s="129" t="s">
        <v>120</v>
      </c>
      <c r="G12" s="117">
        <v>4998</v>
      </c>
      <c r="H12" s="95">
        <v>10</v>
      </c>
      <c r="I12" s="95">
        <v>10</v>
      </c>
      <c r="J12" s="95">
        <v>10</v>
      </c>
      <c r="K12" s="95">
        <v>10</v>
      </c>
      <c r="L12" s="95">
        <v>10</v>
      </c>
      <c r="M12" s="95">
        <v>10</v>
      </c>
      <c r="N12" s="224">
        <f>H12*G12/1000</f>
        <v>49.98</v>
      </c>
      <c r="O12" s="224">
        <f>I12*G12/1000</f>
        <v>49.98</v>
      </c>
      <c r="P12" s="224">
        <f>J12*G12/1000</f>
        <v>49.98</v>
      </c>
      <c r="Q12" s="359"/>
      <c r="R12" s="359"/>
      <c r="S12" s="359"/>
      <c r="T12" s="355"/>
      <c r="U12" s="355"/>
      <c r="V12" s="370"/>
    </row>
    <row r="13" spans="1:22" ht="16.5" customHeight="1" x14ac:dyDescent="0.25">
      <c r="B13" s="299" t="s">
        <v>118</v>
      </c>
      <c r="C13" s="309" t="s">
        <v>46</v>
      </c>
      <c r="D13" s="309" t="s">
        <v>47</v>
      </c>
      <c r="E13" s="309" t="s">
        <v>48</v>
      </c>
      <c r="F13" s="147" t="s">
        <v>53</v>
      </c>
      <c r="G13" s="228">
        <v>1500</v>
      </c>
      <c r="H13" s="127">
        <v>85</v>
      </c>
      <c r="I13" s="127">
        <v>98</v>
      </c>
      <c r="J13" s="127">
        <v>105</v>
      </c>
      <c r="K13" s="127">
        <v>79</v>
      </c>
      <c r="L13" s="127">
        <v>83</v>
      </c>
      <c r="M13" s="127">
        <v>99</v>
      </c>
      <c r="N13" s="228">
        <f t="shared" si="0"/>
        <v>127.5</v>
      </c>
      <c r="O13" s="228">
        <f t="shared" si="1"/>
        <v>147</v>
      </c>
      <c r="P13" s="228">
        <f t="shared" si="2"/>
        <v>157.5</v>
      </c>
      <c r="Q13" s="359">
        <f>SUM(N13:N18)</f>
        <v>169.941</v>
      </c>
      <c r="R13" s="359">
        <f t="shared" ref="R13:S13" si="3">SUM(O13:O18)</f>
        <v>194.09700000000001</v>
      </c>
      <c r="S13" s="359">
        <f t="shared" si="3"/>
        <v>211.68099999999998</v>
      </c>
      <c r="T13" s="354">
        <f>(Q13*1.5)</f>
        <v>254.91149999999999</v>
      </c>
      <c r="U13" s="354">
        <f>(R13*1.5)</f>
        <v>291.14550000000003</v>
      </c>
      <c r="V13" s="354">
        <f>(S13*1.5)</f>
        <v>317.52149999999995</v>
      </c>
    </row>
    <row r="14" spans="1:22" x14ac:dyDescent="0.25">
      <c r="B14" s="299"/>
      <c r="C14" s="309"/>
      <c r="D14" s="309"/>
      <c r="E14" s="309"/>
      <c r="F14" s="73" t="s">
        <v>52</v>
      </c>
      <c r="G14" s="224">
        <v>632</v>
      </c>
      <c r="H14" s="81">
        <v>45</v>
      </c>
      <c r="I14" s="81">
        <v>50</v>
      </c>
      <c r="J14" s="81">
        <v>55</v>
      </c>
      <c r="K14" s="81">
        <v>45</v>
      </c>
      <c r="L14" s="81">
        <v>50</v>
      </c>
      <c r="M14" s="81">
        <v>55</v>
      </c>
      <c r="N14" s="224">
        <f t="shared" si="0"/>
        <v>28.44</v>
      </c>
      <c r="O14" s="224">
        <f t="shared" si="1"/>
        <v>31.6</v>
      </c>
      <c r="P14" s="224">
        <f t="shared" si="2"/>
        <v>34.76</v>
      </c>
      <c r="Q14" s="359"/>
      <c r="R14" s="359"/>
      <c r="S14" s="359"/>
      <c r="T14" s="362"/>
      <c r="U14" s="362"/>
      <c r="V14" s="362"/>
    </row>
    <row r="15" spans="1:22" x14ac:dyDescent="0.25">
      <c r="B15" s="299"/>
      <c r="C15" s="309"/>
      <c r="D15" s="309"/>
      <c r="E15" s="309"/>
      <c r="F15" s="73" t="s">
        <v>12</v>
      </c>
      <c r="G15" s="224">
        <v>791</v>
      </c>
      <c r="H15" s="81">
        <v>5</v>
      </c>
      <c r="I15" s="81">
        <v>5</v>
      </c>
      <c r="J15" s="81">
        <v>7</v>
      </c>
      <c r="K15" s="81">
        <v>5</v>
      </c>
      <c r="L15" s="81">
        <v>45</v>
      </c>
      <c r="M15" s="81">
        <v>7</v>
      </c>
      <c r="N15" s="224">
        <f t="shared" si="0"/>
        <v>3.9550000000000001</v>
      </c>
      <c r="O15" s="224">
        <f t="shared" si="1"/>
        <v>3.9550000000000001</v>
      </c>
      <c r="P15" s="224">
        <f t="shared" si="2"/>
        <v>5.5369999999999999</v>
      </c>
      <c r="Q15" s="359"/>
      <c r="R15" s="359"/>
      <c r="S15" s="359"/>
      <c r="T15" s="362"/>
      <c r="U15" s="362"/>
      <c r="V15" s="362"/>
    </row>
    <row r="16" spans="1:22" x14ac:dyDescent="0.25">
      <c r="B16" s="299"/>
      <c r="C16" s="309"/>
      <c r="D16" s="309"/>
      <c r="E16" s="309"/>
      <c r="F16" s="73" t="s">
        <v>10</v>
      </c>
      <c r="G16" s="224">
        <v>219</v>
      </c>
      <c r="H16" s="81">
        <v>30</v>
      </c>
      <c r="I16" s="81">
        <v>34</v>
      </c>
      <c r="J16" s="81">
        <v>40</v>
      </c>
      <c r="K16" s="81">
        <v>26</v>
      </c>
      <c r="L16" s="81">
        <v>29</v>
      </c>
      <c r="M16" s="81">
        <v>33</v>
      </c>
      <c r="N16" s="224">
        <f t="shared" si="0"/>
        <v>6.57</v>
      </c>
      <c r="O16" s="224">
        <f t="shared" si="1"/>
        <v>7.4459999999999997</v>
      </c>
      <c r="P16" s="224">
        <f t="shared" si="2"/>
        <v>8.76</v>
      </c>
      <c r="Q16" s="359"/>
      <c r="R16" s="359"/>
      <c r="S16" s="359"/>
      <c r="T16" s="362"/>
      <c r="U16" s="362"/>
      <c r="V16" s="362"/>
    </row>
    <row r="17" spans="2:22" x14ac:dyDescent="0.25">
      <c r="B17" s="299"/>
      <c r="C17" s="309"/>
      <c r="D17" s="309"/>
      <c r="E17" s="309"/>
      <c r="F17" s="73" t="s">
        <v>11</v>
      </c>
      <c r="G17" s="224">
        <v>204</v>
      </c>
      <c r="H17" s="81">
        <v>17</v>
      </c>
      <c r="I17" s="81">
        <v>20</v>
      </c>
      <c r="J17" s="81">
        <v>25</v>
      </c>
      <c r="K17" s="81">
        <v>12</v>
      </c>
      <c r="L17" s="81">
        <v>17</v>
      </c>
      <c r="M17" s="81">
        <v>21</v>
      </c>
      <c r="N17" s="224">
        <f t="shared" si="0"/>
        <v>3.468</v>
      </c>
      <c r="O17" s="224">
        <f t="shared" si="1"/>
        <v>4.08</v>
      </c>
      <c r="P17" s="224">
        <f t="shared" si="2"/>
        <v>5.0999999999999996</v>
      </c>
      <c r="Q17" s="359"/>
      <c r="R17" s="359"/>
      <c r="S17" s="359"/>
      <c r="T17" s="362"/>
      <c r="U17" s="362"/>
      <c r="V17" s="362"/>
    </row>
    <row r="18" spans="2:22" ht="15.75" x14ac:dyDescent="0.25">
      <c r="B18" s="375"/>
      <c r="C18" s="310"/>
      <c r="D18" s="310"/>
      <c r="E18" s="310"/>
      <c r="F18" s="74" t="s">
        <v>28</v>
      </c>
      <c r="G18" s="224">
        <v>80</v>
      </c>
      <c r="H18" s="84">
        <v>0.1</v>
      </c>
      <c r="I18" s="84">
        <v>0.2</v>
      </c>
      <c r="J18" s="84">
        <v>0.3</v>
      </c>
      <c r="K18" s="84">
        <v>0.1</v>
      </c>
      <c r="L18" s="84">
        <v>0.2</v>
      </c>
      <c r="M18" s="84">
        <v>0.3</v>
      </c>
      <c r="N18" s="224">
        <f t="shared" si="0"/>
        <v>8.0000000000000002E-3</v>
      </c>
      <c r="O18" s="224">
        <f t="shared" si="1"/>
        <v>1.6E-2</v>
      </c>
      <c r="P18" s="224">
        <f t="shared" si="2"/>
        <v>2.4E-2</v>
      </c>
      <c r="Q18" s="359"/>
      <c r="R18" s="359"/>
      <c r="S18" s="359"/>
      <c r="T18" s="355"/>
      <c r="U18" s="355"/>
      <c r="V18" s="355"/>
    </row>
    <row r="19" spans="2:22" ht="15.75" x14ac:dyDescent="0.25">
      <c r="B19" s="368" t="s">
        <v>68</v>
      </c>
      <c r="C19" s="301" t="s">
        <v>46</v>
      </c>
      <c r="D19" s="301" t="s">
        <v>46</v>
      </c>
      <c r="E19" s="301" t="s">
        <v>46</v>
      </c>
      <c r="F19" s="74" t="s">
        <v>69</v>
      </c>
      <c r="G19" s="224">
        <v>5050</v>
      </c>
      <c r="H19" s="84">
        <v>0.1</v>
      </c>
      <c r="I19" s="84">
        <v>0.1</v>
      </c>
      <c r="J19" s="84">
        <v>0.1</v>
      </c>
      <c r="K19" s="81">
        <v>50</v>
      </c>
      <c r="L19" s="81">
        <v>50</v>
      </c>
      <c r="M19" s="81">
        <v>50</v>
      </c>
      <c r="N19" s="224">
        <f t="shared" si="0"/>
        <v>0.505</v>
      </c>
      <c r="O19" s="224">
        <f t="shared" si="1"/>
        <v>0.505</v>
      </c>
      <c r="P19" s="224">
        <f t="shared" si="2"/>
        <v>0.505</v>
      </c>
      <c r="Q19" s="359">
        <f>SUM(N19:N20)</f>
        <v>1.7799999999999998</v>
      </c>
      <c r="R19" s="359">
        <f t="shared" ref="R19:S19" si="4">SUM(O19:O20)</f>
        <v>1.7799999999999998</v>
      </c>
      <c r="S19" s="359">
        <f t="shared" si="4"/>
        <v>1.7799999999999998</v>
      </c>
      <c r="T19" s="354">
        <f>(Q19*1.5)</f>
        <v>2.67</v>
      </c>
      <c r="U19" s="354">
        <f>(R19*1.5)</f>
        <v>2.67</v>
      </c>
      <c r="V19" s="354">
        <f>(S19*1.5)</f>
        <v>2.67</v>
      </c>
    </row>
    <row r="20" spans="2:22" ht="15.75" x14ac:dyDescent="0.25">
      <c r="B20" s="368"/>
      <c r="C20" s="301"/>
      <c r="D20" s="301"/>
      <c r="E20" s="301"/>
      <c r="F20" s="74" t="s">
        <v>32</v>
      </c>
      <c r="G20" s="224">
        <v>425</v>
      </c>
      <c r="H20" s="81">
        <v>3</v>
      </c>
      <c r="I20" s="81">
        <v>3</v>
      </c>
      <c r="J20" s="81">
        <v>3</v>
      </c>
      <c r="K20" s="81">
        <v>3</v>
      </c>
      <c r="L20" s="81">
        <v>3</v>
      </c>
      <c r="M20" s="81">
        <v>3</v>
      </c>
      <c r="N20" s="224">
        <f t="shared" si="0"/>
        <v>1.2749999999999999</v>
      </c>
      <c r="O20" s="224">
        <f t="shared" si="1"/>
        <v>1.2749999999999999</v>
      </c>
      <c r="P20" s="224">
        <f t="shared" si="2"/>
        <v>1.2749999999999999</v>
      </c>
      <c r="Q20" s="359"/>
      <c r="R20" s="359"/>
      <c r="S20" s="359"/>
      <c r="T20" s="355"/>
      <c r="U20" s="355"/>
      <c r="V20" s="355"/>
    </row>
    <row r="21" spans="2:22" ht="15.75" x14ac:dyDescent="0.25">
      <c r="B21" s="89" t="s">
        <v>67</v>
      </c>
      <c r="C21" s="90">
        <v>120</v>
      </c>
      <c r="D21" s="90">
        <v>120</v>
      </c>
      <c r="E21" s="90">
        <v>120</v>
      </c>
      <c r="F21" s="74" t="s">
        <v>51</v>
      </c>
      <c r="G21" s="224">
        <v>751</v>
      </c>
      <c r="H21" s="81">
        <v>150</v>
      </c>
      <c r="I21" s="81">
        <v>150</v>
      </c>
      <c r="J21" s="81">
        <v>150</v>
      </c>
      <c r="K21" s="81">
        <v>120</v>
      </c>
      <c r="L21" s="81">
        <v>120</v>
      </c>
      <c r="M21" s="81">
        <v>120</v>
      </c>
      <c r="N21" s="224">
        <f t="shared" si="0"/>
        <v>112.65</v>
      </c>
      <c r="O21" s="224">
        <f t="shared" si="1"/>
        <v>112.65</v>
      </c>
      <c r="P21" s="91">
        <f t="shared" si="2"/>
        <v>112.65</v>
      </c>
      <c r="Q21" s="224">
        <f>SUM(N21)</f>
        <v>112.65</v>
      </c>
      <c r="R21" s="224">
        <f t="shared" ref="R21:S22" si="5">SUM(O21)</f>
        <v>112.65</v>
      </c>
      <c r="S21" s="224">
        <f t="shared" si="5"/>
        <v>112.65</v>
      </c>
      <c r="T21" s="224">
        <f t="shared" ref="T21:V22" si="6">(Q21*1.5)</f>
        <v>168.97500000000002</v>
      </c>
      <c r="U21" s="224">
        <f t="shared" si="6"/>
        <v>168.97500000000002</v>
      </c>
      <c r="V21" s="224">
        <f t="shared" si="6"/>
        <v>168.97500000000002</v>
      </c>
    </row>
    <row r="22" spans="2:22" ht="30.75" thickBot="1" x14ac:dyDescent="0.3">
      <c r="B22" s="106" t="s">
        <v>110</v>
      </c>
      <c r="C22" s="109">
        <v>30</v>
      </c>
      <c r="D22" s="109">
        <v>50</v>
      </c>
      <c r="E22" s="109">
        <v>50</v>
      </c>
      <c r="F22" s="108" t="s">
        <v>110</v>
      </c>
      <c r="G22" s="111">
        <v>550</v>
      </c>
      <c r="H22" s="110">
        <v>30</v>
      </c>
      <c r="I22" s="110">
        <v>50</v>
      </c>
      <c r="J22" s="110">
        <v>50</v>
      </c>
      <c r="K22" s="110">
        <v>30</v>
      </c>
      <c r="L22" s="110">
        <v>50</v>
      </c>
      <c r="M22" s="110">
        <v>50</v>
      </c>
      <c r="N22" s="111">
        <f t="shared" si="0"/>
        <v>16.5</v>
      </c>
      <c r="O22" s="111">
        <f t="shared" si="1"/>
        <v>27.5</v>
      </c>
      <c r="P22" s="112">
        <f t="shared" si="2"/>
        <v>27.5</v>
      </c>
      <c r="Q22" s="226">
        <f>SUM(N22)</f>
        <v>16.5</v>
      </c>
      <c r="R22" s="226">
        <f t="shared" si="5"/>
        <v>27.5</v>
      </c>
      <c r="S22" s="226">
        <f t="shared" si="5"/>
        <v>27.5</v>
      </c>
      <c r="T22" s="224">
        <f t="shared" si="6"/>
        <v>24.75</v>
      </c>
      <c r="U22" s="224">
        <f t="shared" si="6"/>
        <v>41.25</v>
      </c>
      <c r="V22" s="224">
        <f t="shared" si="6"/>
        <v>41.25</v>
      </c>
    </row>
    <row r="23" spans="2:22" ht="15.75" thickBot="1" x14ac:dyDescent="0.3"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94"/>
      <c r="Q23" s="148">
        <f t="shared" ref="Q23:V23" si="7">SUM(Q10:Q22)</f>
        <v>399.90099999999995</v>
      </c>
      <c r="R23" s="149">
        <f t="shared" si="7"/>
        <v>451.40699999999993</v>
      </c>
      <c r="S23" s="149">
        <f t="shared" si="7"/>
        <v>485.34099999999989</v>
      </c>
      <c r="T23" s="252">
        <f t="shared" si="7"/>
        <v>599.85149999999999</v>
      </c>
      <c r="U23" s="252">
        <f t="shared" si="7"/>
        <v>677.1105</v>
      </c>
      <c r="V23" s="253">
        <f t="shared" si="7"/>
        <v>728.01149999999984</v>
      </c>
    </row>
    <row r="24" spans="2:22" ht="15.75" thickBot="1" x14ac:dyDescent="0.3">
      <c r="B24" s="376" t="s">
        <v>49</v>
      </c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8"/>
    </row>
    <row r="25" spans="2:22" x14ac:dyDescent="0.25">
      <c r="B25" s="373" t="s">
        <v>121</v>
      </c>
      <c r="C25" s="374">
        <v>70</v>
      </c>
      <c r="D25" s="374">
        <v>90</v>
      </c>
      <c r="E25" s="374">
        <v>100</v>
      </c>
      <c r="F25" s="98" t="s">
        <v>60</v>
      </c>
      <c r="G25" s="234">
        <v>212</v>
      </c>
      <c r="H25" s="99">
        <v>49</v>
      </c>
      <c r="I25" s="99">
        <v>63</v>
      </c>
      <c r="J25" s="99">
        <v>70</v>
      </c>
      <c r="K25" s="99">
        <v>35</v>
      </c>
      <c r="L25" s="99">
        <v>45</v>
      </c>
      <c r="M25" s="99">
        <v>50</v>
      </c>
      <c r="N25" s="234">
        <f t="shared" ref="N25:N43" si="8">H25*G25/1000</f>
        <v>10.388</v>
      </c>
      <c r="O25" s="234">
        <f t="shared" ref="O25:O43" si="9">I25*G25/1000</f>
        <v>13.356</v>
      </c>
      <c r="P25" s="234">
        <f t="shared" ref="P25:P43" si="10">J25*G25/1000</f>
        <v>14.84</v>
      </c>
      <c r="Q25" s="361">
        <f>SUM(N25:N29)</f>
        <v>45.942000000000007</v>
      </c>
      <c r="R25" s="361">
        <f t="shared" ref="R25:S25" si="11">SUM(O25:O29)</f>
        <v>58.557500000000005</v>
      </c>
      <c r="S25" s="361">
        <f t="shared" si="11"/>
        <v>65.063000000000002</v>
      </c>
      <c r="T25" s="363">
        <f>Q25*1.5</f>
        <v>68.913000000000011</v>
      </c>
      <c r="U25" s="363">
        <f>R25*1.5</f>
        <v>87.836250000000007</v>
      </c>
      <c r="V25" s="365">
        <f>S25*1.5</f>
        <v>97.594500000000011</v>
      </c>
    </row>
    <row r="26" spans="2:22" x14ac:dyDescent="0.25">
      <c r="B26" s="368"/>
      <c r="C26" s="367"/>
      <c r="D26" s="367"/>
      <c r="E26" s="367"/>
      <c r="F26" s="3" t="s">
        <v>35</v>
      </c>
      <c r="G26" s="100">
        <v>219</v>
      </c>
      <c r="H26" s="225">
        <v>21</v>
      </c>
      <c r="I26" s="225">
        <v>27</v>
      </c>
      <c r="J26" s="84">
        <v>30</v>
      </c>
      <c r="K26" s="225">
        <v>16</v>
      </c>
      <c r="L26" s="225">
        <v>21</v>
      </c>
      <c r="M26" s="84">
        <v>23</v>
      </c>
      <c r="N26" s="224">
        <f>H26*G28/1000</f>
        <v>16.611000000000001</v>
      </c>
      <c r="O26" s="224">
        <f>I26*G28/1000</f>
        <v>21.356999999999999</v>
      </c>
      <c r="P26" s="224">
        <f>J26*G28/1000</f>
        <v>23.73</v>
      </c>
      <c r="Q26" s="362"/>
      <c r="R26" s="362"/>
      <c r="S26" s="362"/>
      <c r="T26" s="364"/>
      <c r="U26" s="364"/>
      <c r="V26" s="366"/>
    </row>
    <row r="27" spans="2:22" x14ac:dyDescent="0.25">
      <c r="B27" s="368"/>
      <c r="C27" s="367"/>
      <c r="D27" s="367"/>
      <c r="E27" s="367"/>
      <c r="F27" s="73" t="s">
        <v>37</v>
      </c>
      <c r="G27" s="224">
        <v>751</v>
      </c>
      <c r="H27" s="225">
        <v>21</v>
      </c>
      <c r="I27" s="225">
        <v>27</v>
      </c>
      <c r="J27" s="84">
        <v>30</v>
      </c>
      <c r="K27" s="225">
        <v>15</v>
      </c>
      <c r="L27" s="225">
        <v>19</v>
      </c>
      <c r="M27" s="84">
        <v>21</v>
      </c>
      <c r="N27" s="224">
        <f t="shared" si="8"/>
        <v>15.771000000000001</v>
      </c>
      <c r="O27" s="224">
        <f t="shared" si="9"/>
        <v>20.277000000000001</v>
      </c>
      <c r="P27" s="224">
        <f t="shared" si="10"/>
        <v>22.53</v>
      </c>
      <c r="Q27" s="362"/>
      <c r="R27" s="362"/>
      <c r="S27" s="362"/>
      <c r="T27" s="364"/>
      <c r="U27" s="364"/>
      <c r="V27" s="366"/>
    </row>
    <row r="28" spans="2:22" x14ac:dyDescent="0.25">
      <c r="B28" s="368"/>
      <c r="C28" s="367"/>
      <c r="D28" s="367"/>
      <c r="E28" s="367"/>
      <c r="F28" s="73" t="s">
        <v>12</v>
      </c>
      <c r="G28" s="224">
        <v>791</v>
      </c>
      <c r="H28" s="84">
        <v>4</v>
      </c>
      <c r="I28" s="84">
        <v>4.5</v>
      </c>
      <c r="J28" s="84">
        <v>5</v>
      </c>
      <c r="K28" s="84">
        <v>4</v>
      </c>
      <c r="L28" s="84">
        <v>4.5</v>
      </c>
      <c r="M28" s="84">
        <v>5</v>
      </c>
      <c r="N28" s="224">
        <f t="shared" si="8"/>
        <v>3.1640000000000001</v>
      </c>
      <c r="O28" s="224">
        <f t="shared" si="9"/>
        <v>3.5594999999999999</v>
      </c>
      <c r="P28" s="224">
        <f t="shared" si="10"/>
        <v>3.9550000000000001</v>
      </c>
      <c r="Q28" s="362"/>
      <c r="R28" s="362"/>
      <c r="S28" s="362"/>
      <c r="T28" s="364"/>
      <c r="U28" s="364"/>
      <c r="V28" s="366"/>
    </row>
    <row r="29" spans="2:22" ht="15.75" x14ac:dyDescent="0.25">
      <c r="B29" s="368"/>
      <c r="C29" s="367"/>
      <c r="D29" s="367"/>
      <c r="E29" s="367"/>
      <c r="F29" s="74" t="s">
        <v>28</v>
      </c>
      <c r="G29" s="224">
        <v>80</v>
      </c>
      <c r="H29" s="84">
        <v>0.1</v>
      </c>
      <c r="I29" s="84">
        <v>0.1</v>
      </c>
      <c r="J29" s="84">
        <v>0.1</v>
      </c>
      <c r="K29" s="84">
        <v>0.1</v>
      </c>
      <c r="L29" s="84">
        <v>0.1</v>
      </c>
      <c r="M29" s="84">
        <v>0.1</v>
      </c>
      <c r="N29" s="224">
        <f t="shared" si="8"/>
        <v>8.0000000000000002E-3</v>
      </c>
      <c r="O29" s="224">
        <f t="shared" si="9"/>
        <v>8.0000000000000002E-3</v>
      </c>
      <c r="P29" s="224">
        <f t="shared" si="10"/>
        <v>8.0000000000000002E-3</v>
      </c>
      <c r="Q29" s="355"/>
      <c r="R29" s="355"/>
      <c r="S29" s="355"/>
      <c r="T29" s="357"/>
      <c r="U29" s="357"/>
      <c r="V29" s="353"/>
    </row>
    <row r="30" spans="2:22" x14ac:dyDescent="0.25">
      <c r="B30" s="298" t="s">
        <v>155</v>
      </c>
      <c r="C30" s="367">
        <v>70</v>
      </c>
      <c r="D30" s="367">
        <v>90</v>
      </c>
      <c r="E30" s="367">
        <v>100</v>
      </c>
      <c r="F30" s="101" t="s">
        <v>146</v>
      </c>
      <c r="G30" s="224">
        <v>5650</v>
      </c>
      <c r="H30" s="81">
        <v>80</v>
      </c>
      <c r="I30" s="81">
        <v>90</v>
      </c>
      <c r="J30" s="81">
        <v>100</v>
      </c>
      <c r="K30" s="81">
        <v>75</v>
      </c>
      <c r="L30" s="81">
        <v>85</v>
      </c>
      <c r="M30" s="81">
        <v>90</v>
      </c>
      <c r="N30" s="224">
        <f t="shared" si="8"/>
        <v>452</v>
      </c>
      <c r="O30" s="224">
        <f t="shared" si="9"/>
        <v>508.5</v>
      </c>
      <c r="P30" s="224">
        <f t="shared" si="10"/>
        <v>565</v>
      </c>
      <c r="Q30" s="354">
        <f>SUM(N30:N35)</f>
        <v>460.59300000000002</v>
      </c>
      <c r="R30" s="354">
        <f t="shared" ref="R30:S30" si="12">SUM(O30:O35)</f>
        <v>521.03399999999999</v>
      </c>
      <c r="S30" s="354">
        <f t="shared" si="12"/>
        <v>579.42399999999998</v>
      </c>
      <c r="T30" s="356">
        <f>Q30*1.5</f>
        <v>690.8895</v>
      </c>
      <c r="U30" s="356">
        <f>R30*1.5</f>
        <v>781.55099999999993</v>
      </c>
      <c r="V30" s="352">
        <f>S30*1.5</f>
        <v>869.13599999999997</v>
      </c>
    </row>
    <row r="31" spans="2:22" x14ac:dyDescent="0.25">
      <c r="B31" s="299"/>
      <c r="C31" s="367"/>
      <c r="D31" s="367"/>
      <c r="E31" s="367"/>
      <c r="F31" s="73" t="s">
        <v>62</v>
      </c>
      <c r="G31" s="224">
        <v>426</v>
      </c>
      <c r="H31" s="225">
        <v>7</v>
      </c>
      <c r="I31" s="225">
        <v>12</v>
      </c>
      <c r="J31" s="84">
        <v>15</v>
      </c>
      <c r="K31" s="225">
        <v>7</v>
      </c>
      <c r="L31" s="225">
        <v>12</v>
      </c>
      <c r="M31" s="84">
        <v>15</v>
      </c>
      <c r="N31" s="224">
        <f t="shared" si="8"/>
        <v>2.9820000000000002</v>
      </c>
      <c r="O31" s="224">
        <f t="shared" si="9"/>
        <v>5.1120000000000001</v>
      </c>
      <c r="P31" s="224">
        <f t="shared" si="10"/>
        <v>6.39</v>
      </c>
      <c r="Q31" s="362"/>
      <c r="R31" s="362"/>
      <c r="S31" s="362"/>
      <c r="T31" s="364"/>
      <c r="U31" s="364"/>
      <c r="V31" s="366"/>
    </row>
    <row r="32" spans="2:22" x14ac:dyDescent="0.25">
      <c r="B32" s="299"/>
      <c r="C32" s="367"/>
      <c r="D32" s="367"/>
      <c r="E32" s="367"/>
      <c r="F32" s="73" t="s">
        <v>96</v>
      </c>
      <c r="G32" s="224">
        <v>517</v>
      </c>
      <c r="H32" s="225">
        <v>5</v>
      </c>
      <c r="I32" s="225">
        <v>5</v>
      </c>
      <c r="J32" s="84">
        <v>5</v>
      </c>
      <c r="K32" s="225">
        <v>5</v>
      </c>
      <c r="L32" s="225">
        <v>5</v>
      </c>
      <c r="M32" s="84">
        <v>5</v>
      </c>
      <c r="N32" s="224">
        <f t="shared" si="8"/>
        <v>2.585</v>
      </c>
      <c r="O32" s="224">
        <f t="shared" si="9"/>
        <v>2.585</v>
      </c>
      <c r="P32" s="224">
        <f t="shared" si="10"/>
        <v>2.585</v>
      </c>
      <c r="Q32" s="362"/>
      <c r="R32" s="362"/>
      <c r="S32" s="362"/>
      <c r="T32" s="364"/>
      <c r="U32" s="364"/>
      <c r="V32" s="366"/>
    </row>
    <row r="33" spans="2:22" x14ac:dyDescent="0.25">
      <c r="B33" s="299"/>
      <c r="C33" s="367"/>
      <c r="D33" s="367"/>
      <c r="E33" s="367"/>
      <c r="F33" s="102" t="s">
        <v>11</v>
      </c>
      <c r="G33" s="227">
        <v>204</v>
      </c>
      <c r="H33" s="225">
        <v>7</v>
      </c>
      <c r="I33" s="225">
        <v>12</v>
      </c>
      <c r="J33" s="81">
        <v>15</v>
      </c>
      <c r="K33" s="225">
        <v>5</v>
      </c>
      <c r="L33" s="225">
        <v>10</v>
      </c>
      <c r="M33" s="84">
        <v>12</v>
      </c>
      <c r="N33" s="224">
        <f t="shared" si="8"/>
        <v>1.4279999999999999</v>
      </c>
      <c r="O33" s="224">
        <f t="shared" si="9"/>
        <v>2.448</v>
      </c>
      <c r="P33" s="224">
        <f t="shared" si="10"/>
        <v>3.06</v>
      </c>
      <c r="Q33" s="362"/>
      <c r="R33" s="362"/>
      <c r="S33" s="362"/>
      <c r="T33" s="364"/>
      <c r="U33" s="364"/>
      <c r="V33" s="366"/>
    </row>
    <row r="34" spans="2:22" x14ac:dyDescent="0.25">
      <c r="B34" s="299"/>
      <c r="C34" s="367"/>
      <c r="D34" s="367"/>
      <c r="E34" s="367"/>
      <c r="F34" s="73" t="s">
        <v>12</v>
      </c>
      <c r="G34" s="224">
        <v>791</v>
      </c>
      <c r="H34" s="84">
        <v>2</v>
      </c>
      <c r="I34" s="84">
        <v>3</v>
      </c>
      <c r="J34" s="84">
        <v>3</v>
      </c>
      <c r="K34" s="84">
        <v>2</v>
      </c>
      <c r="L34" s="84">
        <v>3</v>
      </c>
      <c r="M34" s="84">
        <v>3</v>
      </c>
      <c r="N34" s="224">
        <f t="shared" si="8"/>
        <v>1.5820000000000001</v>
      </c>
      <c r="O34" s="224">
        <f t="shared" si="9"/>
        <v>2.3730000000000002</v>
      </c>
      <c r="P34" s="224">
        <f t="shared" si="10"/>
        <v>2.3730000000000002</v>
      </c>
      <c r="Q34" s="362"/>
      <c r="R34" s="362"/>
      <c r="S34" s="362"/>
      <c r="T34" s="364"/>
      <c r="U34" s="364"/>
      <c r="V34" s="366"/>
    </row>
    <row r="35" spans="2:22" ht="16.5" thickBot="1" x14ac:dyDescent="0.3">
      <c r="B35" s="375"/>
      <c r="C35" s="367"/>
      <c r="D35" s="367"/>
      <c r="E35" s="367"/>
      <c r="F35" s="74" t="s">
        <v>28</v>
      </c>
      <c r="G35" s="224">
        <v>80</v>
      </c>
      <c r="H35" s="84">
        <v>0.2</v>
      </c>
      <c r="I35" s="84">
        <v>0.2</v>
      </c>
      <c r="J35" s="84">
        <v>0.2</v>
      </c>
      <c r="K35" s="84">
        <v>0.2</v>
      </c>
      <c r="L35" s="84">
        <v>0.2</v>
      </c>
      <c r="M35" s="84">
        <v>0.2</v>
      </c>
      <c r="N35" s="224">
        <f t="shared" si="8"/>
        <v>1.6E-2</v>
      </c>
      <c r="O35" s="224">
        <f t="shared" si="9"/>
        <v>1.6E-2</v>
      </c>
      <c r="P35" s="224">
        <f t="shared" si="10"/>
        <v>1.6E-2</v>
      </c>
      <c r="Q35" s="355"/>
      <c r="R35" s="355"/>
      <c r="S35" s="355"/>
      <c r="T35" s="357"/>
      <c r="U35" s="357"/>
      <c r="V35" s="353"/>
    </row>
    <row r="36" spans="2:22" ht="15.75" x14ac:dyDescent="0.25">
      <c r="B36" s="368" t="s">
        <v>93</v>
      </c>
      <c r="C36" s="367">
        <v>20</v>
      </c>
      <c r="D36" s="367">
        <v>20</v>
      </c>
      <c r="E36" s="367">
        <v>20</v>
      </c>
      <c r="F36" s="74" t="s">
        <v>77</v>
      </c>
      <c r="G36" s="224">
        <v>2103</v>
      </c>
      <c r="H36" s="84">
        <v>10</v>
      </c>
      <c r="I36" s="84">
        <v>10</v>
      </c>
      <c r="J36" s="84">
        <v>10</v>
      </c>
      <c r="K36" s="84">
        <v>10</v>
      </c>
      <c r="L36" s="84">
        <v>10</v>
      </c>
      <c r="M36" s="84">
        <v>10</v>
      </c>
      <c r="N36" s="224">
        <f t="shared" si="8"/>
        <v>21.03</v>
      </c>
      <c r="O36" s="224">
        <f t="shared" si="9"/>
        <v>21.03</v>
      </c>
      <c r="P36" s="224">
        <f t="shared" si="10"/>
        <v>21.03</v>
      </c>
      <c r="Q36" s="354">
        <f>SUM(N36:N38)</f>
        <v>30.594000000000001</v>
      </c>
      <c r="R36" s="354">
        <f t="shared" ref="R36" si="13">SUM(O36:O38)</f>
        <v>30.594000000000001</v>
      </c>
      <c r="S36" s="354">
        <f t="shared" ref="S36" si="14">SUM(P36:P38)</f>
        <v>30.594000000000001</v>
      </c>
      <c r="T36" s="410">
        <f>(Q36*1.5)</f>
        <v>45.891000000000005</v>
      </c>
      <c r="U36" s="410">
        <f>(R36*1.5)</f>
        <v>45.891000000000005</v>
      </c>
      <c r="V36" s="410">
        <f>(S36*1.5)</f>
        <v>45.891000000000005</v>
      </c>
    </row>
    <row r="37" spans="2:22" ht="15.75" x14ac:dyDescent="0.25">
      <c r="B37" s="368"/>
      <c r="C37" s="367"/>
      <c r="D37" s="367"/>
      <c r="E37" s="367"/>
      <c r="F37" s="74" t="s">
        <v>76</v>
      </c>
      <c r="G37" s="224">
        <v>222</v>
      </c>
      <c r="H37" s="84">
        <v>2</v>
      </c>
      <c r="I37" s="84">
        <v>2</v>
      </c>
      <c r="J37" s="84">
        <v>2</v>
      </c>
      <c r="K37" s="84">
        <v>2</v>
      </c>
      <c r="L37" s="84">
        <v>2</v>
      </c>
      <c r="M37" s="84">
        <v>2</v>
      </c>
      <c r="N37" s="224">
        <f t="shared" si="8"/>
        <v>0.44400000000000001</v>
      </c>
      <c r="O37" s="224">
        <f t="shared" si="9"/>
        <v>0.44400000000000001</v>
      </c>
      <c r="P37" s="224">
        <f t="shared" si="10"/>
        <v>0.44400000000000001</v>
      </c>
      <c r="Q37" s="362"/>
      <c r="R37" s="362"/>
      <c r="S37" s="362"/>
      <c r="T37" s="411"/>
      <c r="U37" s="411"/>
      <c r="V37" s="411"/>
    </row>
    <row r="38" spans="2:22" ht="16.5" thickBot="1" x14ac:dyDescent="0.3">
      <c r="B38" s="368"/>
      <c r="C38" s="367"/>
      <c r="D38" s="367"/>
      <c r="E38" s="367"/>
      <c r="F38" s="74" t="s">
        <v>14</v>
      </c>
      <c r="G38" s="224">
        <v>4560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224">
        <f t="shared" si="8"/>
        <v>9.1199999999999992</v>
      </c>
      <c r="O38" s="224">
        <f t="shared" si="9"/>
        <v>9.1199999999999992</v>
      </c>
      <c r="P38" s="224">
        <f t="shared" si="10"/>
        <v>9.1199999999999992</v>
      </c>
      <c r="Q38" s="355"/>
      <c r="R38" s="355"/>
      <c r="S38" s="355"/>
      <c r="T38" s="412"/>
      <c r="U38" s="412"/>
      <c r="V38" s="412"/>
    </row>
    <row r="39" spans="2:22" x14ac:dyDescent="0.25">
      <c r="B39" s="368" t="s">
        <v>94</v>
      </c>
      <c r="C39" s="367">
        <v>130</v>
      </c>
      <c r="D39" s="367">
        <v>150</v>
      </c>
      <c r="E39" s="367">
        <v>180</v>
      </c>
      <c r="F39" s="103" t="s">
        <v>79</v>
      </c>
      <c r="G39" s="224">
        <v>613</v>
      </c>
      <c r="H39" s="81">
        <v>45.5</v>
      </c>
      <c r="I39" s="81">
        <v>52.5</v>
      </c>
      <c r="J39" s="81">
        <v>63</v>
      </c>
      <c r="K39" s="81">
        <v>45.5</v>
      </c>
      <c r="L39" s="81">
        <v>52.5</v>
      </c>
      <c r="M39" s="81">
        <v>63</v>
      </c>
      <c r="N39" s="224">
        <f t="shared" si="8"/>
        <v>27.891500000000001</v>
      </c>
      <c r="O39" s="224">
        <f t="shared" si="9"/>
        <v>32.182499999999997</v>
      </c>
      <c r="P39" s="224">
        <f t="shared" si="10"/>
        <v>38.619</v>
      </c>
      <c r="Q39" s="354">
        <f>SUM(O39:O41)</f>
        <v>54.998499999999993</v>
      </c>
      <c r="R39" s="354">
        <f t="shared" ref="R39" si="15">SUM(P39:P41)</f>
        <v>61.442999999999998</v>
      </c>
      <c r="S39" s="354">
        <f t="shared" ref="S39" si="16">SUM(Q39:Q41)</f>
        <v>54.998499999999993</v>
      </c>
      <c r="T39" s="410">
        <f>(Q39*1.5)</f>
        <v>82.497749999999996</v>
      </c>
      <c r="U39" s="410">
        <f>(R39*1.5)</f>
        <v>92.164500000000004</v>
      </c>
      <c r="V39" s="410">
        <f>(S39*1.5)</f>
        <v>82.497749999999996</v>
      </c>
    </row>
    <row r="40" spans="2:22" ht="15.75" x14ac:dyDescent="0.25">
      <c r="B40" s="368"/>
      <c r="C40" s="367"/>
      <c r="D40" s="367"/>
      <c r="E40" s="367"/>
      <c r="F40" s="74" t="s">
        <v>28</v>
      </c>
      <c r="G40" s="224">
        <v>80</v>
      </c>
      <c r="H40" s="84">
        <v>0.1</v>
      </c>
      <c r="I40" s="84">
        <v>0.2</v>
      </c>
      <c r="J40" s="84">
        <v>0.3</v>
      </c>
      <c r="K40" s="84">
        <v>0.1</v>
      </c>
      <c r="L40" s="84">
        <v>0.2</v>
      </c>
      <c r="M40" s="84">
        <v>0.3</v>
      </c>
      <c r="N40" s="224">
        <f t="shared" si="8"/>
        <v>8.0000000000000002E-3</v>
      </c>
      <c r="O40" s="224">
        <f t="shared" si="9"/>
        <v>1.6E-2</v>
      </c>
      <c r="P40" s="224">
        <f t="shared" si="10"/>
        <v>2.4E-2</v>
      </c>
      <c r="Q40" s="362"/>
      <c r="R40" s="362"/>
      <c r="S40" s="362"/>
      <c r="T40" s="411"/>
      <c r="U40" s="411"/>
      <c r="V40" s="411"/>
    </row>
    <row r="41" spans="2:22" ht="15.75" thickBot="1" x14ac:dyDescent="0.3">
      <c r="B41" s="368"/>
      <c r="C41" s="367"/>
      <c r="D41" s="367"/>
      <c r="E41" s="367"/>
      <c r="F41" s="73" t="s">
        <v>14</v>
      </c>
      <c r="G41" s="224">
        <v>4560</v>
      </c>
      <c r="H41" s="81">
        <v>5</v>
      </c>
      <c r="I41" s="81">
        <v>5</v>
      </c>
      <c r="J41" s="81">
        <v>5</v>
      </c>
      <c r="K41" s="81">
        <v>5</v>
      </c>
      <c r="L41" s="81">
        <v>5</v>
      </c>
      <c r="M41" s="81">
        <v>5</v>
      </c>
      <c r="N41" s="224">
        <f t="shared" si="8"/>
        <v>22.8</v>
      </c>
      <c r="O41" s="224">
        <f t="shared" si="9"/>
        <v>22.8</v>
      </c>
      <c r="P41" s="224">
        <f t="shared" si="10"/>
        <v>22.8</v>
      </c>
      <c r="Q41" s="355"/>
      <c r="R41" s="355"/>
      <c r="S41" s="355"/>
      <c r="T41" s="412"/>
      <c r="U41" s="412"/>
      <c r="V41" s="412"/>
    </row>
    <row r="42" spans="2:22" x14ac:dyDescent="0.25">
      <c r="B42" s="368" t="s">
        <v>43</v>
      </c>
      <c r="C42" s="367">
        <v>200</v>
      </c>
      <c r="D42" s="367">
        <v>200</v>
      </c>
      <c r="E42" s="367">
        <v>200</v>
      </c>
      <c r="F42" s="104" t="s">
        <v>44</v>
      </c>
      <c r="G42" s="224">
        <v>630</v>
      </c>
      <c r="H42" s="225">
        <v>20</v>
      </c>
      <c r="I42" s="225">
        <v>20</v>
      </c>
      <c r="J42" s="225">
        <v>20</v>
      </c>
      <c r="K42" s="225">
        <v>20</v>
      </c>
      <c r="L42" s="225">
        <v>20</v>
      </c>
      <c r="M42" s="225">
        <v>20</v>
      </c>
      <c r="N42" s="226">
        <f t="shared" si="8"/>
        <v>12.6</v>
      </c>
      <c r="O42" s="226">
        <f t="shared" si="9"/>
        <v>12.6</v>
      </c>
      <c r="P42" s="243">
        <f t="shared" si="10"/>
        <v>12.6</v>
      </c>
      <c r="Q42" s="354">
        <f>SUM(N42:N43)</f>
        <v>13.875</v>
      </c>
      <c r="R42" s="354">
        <f t="shared" ref="R42" si="17">SUM(O42:O43)</f>
        <v>13.875</v>
      </c>
      <c r="S42" s="354">
        <f t="shared" ref="S42" si="18">SUM(P42:P43)</f>
        <v>13.875</v>
      </c>
      <c r="T42" s="354">
        <f>Q42*1.5</f>
        <v>20.8125</v>
      </c>
      <c r="U42" s="354">
        <f>R42*1.5</f>
        <v>20.8125</v>
      </c>
      <c r="V42" s="369">
        <f>S42*1.5</f>
        <v>20.8125</v>
      </c>
    </row>
    <row r="43" spans="2:22" x14ac:dyDescent="0.25">
      <c r="B43" s="368"/>
      <c r="C43" s="367"/>
      <c r="D43" s="367"/>
      <c r="E43" s="367"/>
      <c r="F43" s="105" t="s">
        <v>32</v>
      </c>
      <c r="G43" s="224">
        <v>425</v>
      </c>
      <c r="H43" s="81">
        <v>3</v>
      </c>
      <c r="I43" s="81">
        <v>3</v>
      </c>
      <c r="J43" s="81">
        <v>3</v>
      </c>
      <c r="K43" s="81">
        <v>3</v>
      </c>
      <c r="L43" s="81">
        <v>3</v>
      </c>
      <c r="M43" s="81">
        <v>3</v>
      </c>
      <c r="N43" s="226">
        <f t="shared" si="8"/>
        <v>1.2749999999999999</v>
      </c>
      <c r="O43" s="226">
        <f t="shared" si="9"/>
        <v>1.2749999999999999</v>
      </c>
      <c r="P43" s="243">
        <f t="shared" si="10"/>
        <v>1.2749999999999999</v>
      </c>
      <c r="Q43" s="355"/>
      <c r="R43" s="355"/>
      <c r="S43" s="355"/>
      <c r="T43" s="355"/>
      <c r="U43" s="355"/>
      <c r="V43" s="370"/>
    </row>
    <row r="44" spans="2:22" ht="30.75" thickBot="1" x14ac:dyDescent="0.3">
      <c r="B44" s="106" t="s">
        <v>110</v>
      </c>
      <c r="C44" s="107">
        <v>30</v>
      </c>
      <c r="D44" s="107">
        <v>50</v>
      </c>
      <c r="E44" s="107">
        <v>50</v>
      </c>
      <c r="F44" s="108" t="s">
        <v>110</v>
      </c>
      <c r="G44" s="109">
        <v>550</v>
      </c>
      <c r="H44" s="110">
        <v>30</v>
      </c>
      <c r="I44" s="110">
        <v>50</v>
      </c>
      <c r="J44" s="110">
        <v>50</v>
      </c>
      <c r="K44" s="110">
        <v>30</v>
      </c>
      <c r="L44" s="110">
        <v>50</v>
      </c>
      <c r="M44" s="110">
        <v>50</v>
      </c>
      <c r="N44" s="111">
        <f t="shared" ref="N44" si="19">H44*G44/1000</f>
        <v>16.5</v>
      </c>
      <c r="O44" s="111">
        <f t="shared" ref="O44" si="20">I44*G44/1000</f>
        <v>27.5</v>
      </c>
      <c r="P44" s="111">
        <f t="shared" ref="P44" si="21">J44*G44/1000</f>
        <v>27.5</v>
      </c>
      <c r="Q44" s="111">
        <f>SUM(N44)</f>
        <v>16.5</v>
      </c>
      <c r="R44" s="111">
        <f t="shared" ref="R44:S44" si="22">SUM(O44)</f>
        <v>27.5</v>
      </c>
      <c r="S44" s="111">
        <f t="shared" si="22"/>
        <v>27.5</v>
      </c>
      <c r="T44" s="152">
        <f>(Q44*1.5)</f>
        <v>24.75</v>
      </c>
      <c r="U44" s="152">
        <f>R44*1.5</f>
        <v>41.25</v>
      </c>
      <c r="V44" s="153">
        <f>S44*1.5</f>
        <v>41.25</v>
      </c>
    </row>
    <row r="45" spans="2:22" ht="15.75" thickBot="1" x14ac:dyDescent="0.3">
      <c r="B45" s="371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154">
        <f t="shared" ref="Q45:V45" si="23">SUM(Q25:Q44)</f>
        <v>622.50250000000005</v>
      </c>
      <c r="R45" s="155">
        <f t="shared" si="23"/>
        <v>713.00350000000003</v>
      </c>
      <c r="S45" s="155">
        <f t="shared" si="23"/>
        <v>771.45450000000005</v>
      </c>
      <c r="T45" s="155">
        <f t="shared" si="23"/>
        <v>933.75374999999997</v>
      </c>
      <c r="U45" s="155">
        <f t="shared" si="23"/>
        <v>1069.5052499999999</v>
      </c>
      <c r="V45" s="155">
        <f t="shared" si="23"/>
        <v>1157.18175</v>
      </c>
    </row>
    <row r="46" spans="2:22" x14ac:dyDescent="0.25">
      <c r="B46" s="376" t="s">
        <v>33</v>
      </c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8"/>
    </row>
    <row r="47" spans="2:22" ht="15" customHeight="1" x14ac:dyDescent="0.25">
      <c r="B47" s="415" t="s">
        <v>91</v>
      </c>
      <c r="C47" s="396">
        <v>70</v>
      </c>
      <c r="D47" s="396">
        <v>90</v>
      </c>
      <c r="E47" s="396">
        <v>100</v>
      </c>
      <c r="F47" s="73" t="s">
        <v>53</v>
      </c>
      <c r="G47" s="224">
        <v>1500</v>
      </c>
      <c r="H47" s="81">
        <v>76</v>
      </c>
      <c r="I47" s="81">
        <v>80</v>
      </c>
      <c r="J47" s="81">
        <v>80</v>
      </c>
      <c r="K47" s="81">
        <v>70</v>
      </c>
      <c r="L47" s="81">
        <v>75</v>
      </c>
      <c r="M47" s="81">
        <v>75</v>
      </c>
      <c r="N47" s="226">
        <f t="shared" ref="N47:N53" si="24">H47*G47/1000</f>
        <v>114</v>
      </c>
      <c r="O47" s="226">
        <f t="shared" ref="O47:O53" si="25">I47*G47/1000</f>
        <v>120</v>
      </c>
      <c r="P47" s="243">
        <f t="shared" ref="P47:P53" si="26">J47*G47/1000</f>
        <v>120</v>
      </c>
      <c r="Q47" s="354">
        <f>SUM(N47:N53)</f>
        <v>159.036</v>
      </c>
      <c r="R47" s="354">
        <f>SUM(O47:O53)</f>
        <v>169.30500000000001</v>
      </c>
      <c r="S47" s="354">
        <f>SUM(P47:P53)</f>
        <v>158.47900000000001</v>
      </c>
      <c r="T47" s="360">
        <f>Q47*1.5</f>
        <v>238.554</v>
      </c>
      <c r="U47" s="360">
        <f>R47*1.5</f>
        <v>253.95750000000001</v>
      </c>
      <c r="V47" s="356">
        <f>S47*1.5</f>
        <v>237.71850000000001</v>
      </c>
    </row>
    <row r="48" spans="2:22" ht="15" customHeight="1" x14ac:dyDescent="0.25">
      <c r="B48" s="416"/>
      <c r="C48" s="401"/>
      <c r="D48" s="401"/>
      <c r="E48" s="401"/>
      <c r="F48" s="104" t="s">
        <v>10</v>
      </c>
      <c r="G48" s="224">
        <v>219</v>
      </c>
      <c r="H48" s="81">
        <v>20</v>
      </c>
      <c r="I48" s="81">
        <v>23</v>
      </c>
      <c r="J48" s="81">
        <v>25</v>
      </c>
      <c r="K48" s="81">
        <v>16</v>
      </c>
      <c r="L48" s="81">
        <v>19</v>
      </c>
      <c r="M48" s="81">
        <v>20</v>
      </c>
      <c r="N48" s="226">
        <f t="shared" si="24"/>
        <v>4.38</v>
      </c>
      <c r="O48" s="226">
        <f t="shared" si="25"/>
        <v>5.0369999999999999</v>
      </c>
      <c r="P48" s="243">
        <f t="shared" si="26"/>
        <v>5.4749999999999996</v>
      </c>
      <c r="Q48" s="362"/>
      <c r="R48" s="362"/>
      <c r="S48" s="362"/>
      <c r="T48" s="360"/>
      <c r="U48" s="360"/>
      <c r="V48" s="364"/>
    </row>
    <row r="49" spans="2:22" x14ac:dyDescent="0.25">
      <c r="B49" s="416"/>
      <c r="C49" s="401"/>
      <c r="D49" s="401"/>
      <c r="E49" s="401"/>
      <c r="F49" s="73" t="s">
        <v>34</v>
      </c>
      <c r="G49" s="224">
        <v>204</v>
      </c>
      <c r="H49" s="81">
        <v>15</v>
      </c>
      <c r="I49" s="81">
        <v>18</v>
      </c>
      <c r="J49" s="81">
        <v>20</v>
      </c>
      <c r="K49" s="81">
        <v>12</v>
      </c>
      <c r="L49" s="81">
        <v>15</v>
      </c>
      <c r="M49" s="81">
        <v>17</v>
      </c>
      <c r="N49" s="226">
        <f t="shared" si="24"/>
        <v>3.06</v>
      </c>
      <c r="O49" s="226">
        <f t="shared" si="25"/>
        <v>3.6720000000000002</v>
      </c>
      <c r="P49" s="243">
        <f t="shared" si="26"/>
        <v>4.08</v>
      </c>
      <c r="Q49" s="362"/>
      <c r="R49" s="362"/>
      <c r="S49" s="362"/>
      <c r="T49" s="360"/>
      <c r="U49" s="360"/>
      <c r="V49" s="364"/>
    </row>
    <row r="50" spans="2:22" x14ac:dyDescent="0.25">
      <c r="B50" s="416"/>
      <c r="C50" s="401"/>
      <c r="D50" s="401"/>
      <c r="E50" s="401"/>
      <c r="F50" s="73" t="s">
        <v>78</v>
      </c>
      <c r="G50" s="224">
        <v>1300</v>
      </c>
      <c r="H50" s="81">
        <v>3</v>
      </c>
      <c r="I50" s="81">
        <v>3</v>
      </c>
      <c r="J50" s="81">
        <v>3</v>
      </c>
      <c r="K50" s="81">
        <v>3</v>
      </c>
      <c r="L50" s="81">
        <v>3</v>
      </c>
      <c r="M50" s="81">
        <v>3</v>
      </c>
      <c r="N50" s="226">
        <f t="shared" si="24"/>
        <v>3.9</v>
      </c>
      <c r="O50" s="226">
        <f t="shared" si="25"/>
        <v>3.9</v>
      </c>
      <c r="P50" s="243">
        <f t="shared" si="26"/>
        <v>3.9</v>
      </c>
      <c r="Q50" s="362"/>
      <c r="R50" s="362"/>
      <c r="S50" s="362"/>
      <c r="T50" s="360"/>
      <c r="U50" s="360"/>
      <c r="V50" s="364"/>
    </row>
    <row r="51" spans="2:22" x14ac:dyDescent="0.25">
      <c r="B51" s="416"/>
      <c r="C51" s="401"/>
      <c r="D51" s="401"/>
      <c r="E51" s="401"/>
      <c r="F51" s="73" t="s">
        <v>85</v>
      </c>
      <c r="G51" s="224">
        <v>1000</v>
      </c>
      <c r="H51" s="81">
        <v>20</v>
      </c>
      <c r="I51" s="81">
        <v>23</v>
      </c>
      <c r="J51" s="81">
        <v>25</v>
      </c>
      <c r="K51" s="81">
        <v>17</v>
      </c>
      <c r="L51" s="81">
        <v>19</v>
      </c>
      <c r="M51" s="81">
        <v>20</v>
      </c>
      <c r="N51" s="226">
        <f t="shared" si="24"/>
        <v>20</v>
      </c>
      <c r="O51" s="226">
        <f t="shared" si="25"/>
        <v>23</v>
      </c>
      <c r="P51" s="243">
        <f t="shared" si="26"/>
        <v>25</v>
      </c>
      <c r="Q51" s="362"/>
      <c r="R51" s="362"/>
      <c r="S51" s="362"/>
      <c r="T51" s="360"/>
      <c r="U51" s="360"/>
      <c r="V51" s="364"/>
    </row>
    <row r="52" spans="2:22" x14ac:dyDescent="0.25">
      <c r="B52" s="416"/>
      <c r="C52" s="401"/>
      <c r="D52" s="401"/>
      <c r="E52" s="401"/>
      <c r="F52" s="73" t="s">
        <v>14</v>
      </c>
      <c r="G52" s="224">
        <v>4560</v>
      </c>
      <c r="H52" s="81">
        <v>3</v>
      </c>
      <c r="I52" s="81">
        <v>3</v>
      </c>
      <c r="J52" s="81">
        <v>0</v>
      </c>
      <c r="K52" s="81">
        <v>3</v>
      </c>
      <c r="L52" s="81">
        <v>3</v>
      </c>
      <c r="M52" s="81">
        <v>3</v>
      </c>
      <c r="N52" s="226">
        <f t="shared" si="24"/>
        <v>13.68</v>
      </c>
      <c r="O52" s="226">
        <f t="shared" si="25"/>
        <v>13.68</v>
      </c>
      <c r="P52" s="243">
        <f t="shared" si="26"/>
        <v>0</v>
      </c>
      <c r="Q52" s="362"/>
      <c r="R52" s="362"/>
      <c r="S52" s="362"/>
      <c r="T52" s="360"/>
      <c r="U52" s="360"/>
      <c r="V52" s="364"/>
    </row>
    <row r="53" spans="2:22" ht="15.75" x14ac:dyDescent="0.25">
      <c r="B53" s="417"/>
      <c r="C53" s="397"/>
      <c r="D53" s="397"/>
      <c r="E53" s="397"/>
      <c r="F53" s="74" t="s">
        <v>28</v>
      </c>
      <c r="G53" s="224">
        <v>80</v>
      </c>
      <c r="H53" s="84">
        <v>0.2</v>
      </c>
      <c r="I53" s="84">
        <v>0.2</v>
      </c>
      <c r="J53" s="84">
        <v>0.3</v>
      </c>
      <c r="K53" s="84">
        <v>0.2</v>
      </c>
      <c r="L53" s="84">
        <v>0.2</v>
      </c>
      <c r="M53" s="84">
        <v>0.3</v>
      </c>
      <c r="N53" s="226">
        <f t="shared" si="24"/>
        <v>1.6E-2</v>
      </c>
      <c r="O53" s="226">
        <f t="shared" si="25"/>
        <v>1.6E-2</v>
      </c>
      <c r="P53" s="243">
        <f t="shared" si="26"/>
        <v>2.4E-2</v>
      </c>
      <c r="Q53" s="355"/>
      <c r="R53" s="355"/>
      <c r="S53" s="355"/>
      <c r="T53" s="360"/>
      <c r="U53" s="360"/>
      <c r="V53" s="357"/>
    </row>
    <row r="54" spans="2:22" ht="15.75" customHeight="1" x14ac:dyDescent="0.25">
      <c r="B54" s="298" t="s">
        <v>141</v>
      </c>
      <c r="C54" s="396">
        <v>130</v>
      </c>
      <c r="D54" s="396">
        <v>150</v>
      </c>
      <c r="E54" s="396">
        <v>180</v>
      </c>
      <c r="F54" s="85" t="s">
        <v>70</v>
      </c>
      <c r="G54" s="224">
        <v>435</v>
      </c>
      <c r="H54" s="84">
        <v>54</v>
      </c>
      <c r="I54" s="84">
        <v>63</v>
      </c>
      <c r="J54" s="84">
        <v>75</v>
      </c>
      <c r="K54" s="84">
        <v>54</v>
      </c>
      <c r="L54" s="84">
        <v>63</v>
      </c>
      <c r="M54" s="84">
        <v>75</v>
      </c>
      <c r="N54" s="224">
        <f>H70*G70/1000</f>
        <v>0.79100000000000004</v>
      </c>
      <c r="O54" s="224">
        <f>I70*G70/1000</f>
        <v>2.3730000000000002</v>
      </c>
      <c r="P54" s="224">
        <f>J70*G70/1000</f>
        <v>0.79100000000000004</v>
      </c>
      <c r="Q54" s="354">
        <f>SUM(N54:N56)</f>
        <v>9.1310000000000002</v>
      </c>
      <c r="R54" s="354">
        <f>SUM(O54:O56)</f>
        <v>7.2089999999999996</v>
      </c>
      <c r="S54" s="354">
        <f>SUM(P54:P56)</f>
        <v>5.6269999999999998</v>
      </c>
      <c r="T54" s="356">
        <f>Q54*1.5</f>
        <v>13.6965</v>
      </c>
      <c r="U54" s="356">
        <f>R54*1.5</f>
        <v>10.813499999999999</v>
      </c>
      <c r="V54" s="352">
        <f>S54*1.5</f>
        <v>8.4405000000000001</v>
      </c>
    </row>
    <row r="55" spans="2:22" x14ac:dyDescent="0.25">
      <c r="B55" s="299"/>
      <c r="C55" s="401"/>
      <c r="D55" s="401"/>
      <c r="E55" s="401"/>
      <c r="F55" s="156" t="s">
        <v>14</v>
      </c>
      <c r="G55" s="157">
        <v>4560</v>
      </c>
      <c r="H55" s="81">
        <v>3</v>
      </c>
      <c r="I55" s="81">
        <v>5</v>
      </c>
      <c r="J55" s="81">
        <v>7</v>
      </c>
      <c r="K55" s="81">
        <v>3</v>
      </c>
      <c r="L55" s="81">
        <v>5</v>
      </c>
      <c r="M55" s="81">
        <v>7</v>
      </c>
      <c r="N55" s="224">
        <f>H71*G71/1000</f>
        <v>4.17</v>
      </c>
      <c r="O55" s="224">
        <f>I72*G72/1000</f>
        <v>0.66600000000000004</v>
      </c>
      <c r="P55" s="224">
        <f>J72*G72/1000</f>
        <v>0.66600000000000004</v>
      </c>
      <c r="Q55" s="362"/>
      <c r="R55" s="362"/>
      <c r="S55" s="362"/>
      <c r="T55" s="364"/>
      <c r="U55" s="364"/>
      <c r="V55" s="366"/>
    </row>
    <row r="56" spans="2:22" ht="15.75" x14ac:dyDescent="0.25">
      <c r="B56" s="375"/>
      <c r="C56" s="397"/>
      <c r="D56" s="397"/>
      <c r="E56" s="397"/>
      <c r="F56" s="85" t="s">
        <v>28</v>
      </c>
      <c r="G56" s="224">
        <v>80</v>
      </c>
      <c r="H56" s="84">
        <v>0.2</v>
      </c>
      <c r="I56" s="84">
        <v>0.2</v>
      </c>
      <c r="J56" s="84">
        <v>0.2</v>
      </c>
      <c r="K56" s="84">
        <v>0.2</v>
      </c>
      <c r="L56" s="84">
        <v>0.2</v>
      </c>
      <c r="M56" s="84">
        <v>0.2</v>
      </c>
      <c r="N56" s="224">
        <f>H71*G71/1000</f>
        <v>4.17</v>
      </c>
      <c r="O56" s="224">
        <f>I71*G71/1000</f>
        <v>4.17</v>
      </c>
      <c r="P56" s="224">
        <f>J71*G71/1000</f>
        <v>4.17</v>
      </c>
      <c r="Q56" s="355"/>
      <c r="R56" s="355"/>
      <c r="S56" s="355"/>
      <c r="T56" s="357"/>
      <c r="U56" s="357"/>
      <c r="V56" s="353"/>
    </row>
    <row r="57" spans="2:22" ht="15" customHeight="1" x14ac:dyDescent="0.25">
      <c r="B57" s="298" t="s">
        <v>54</v>
      </c>
      <c r="C57" s="396">
        <v>200</v>
      </c>
      <c r="D57" s="396">
        <v>200</v>
      </c>
      <c r="E57" s="396">
        <v>200</v>
      </c>
      <c r="F57" s="74" t="s">
        <v>55</v>
      </c>
      <c r="G57" s="224">
        <v>3700.96</v>
      </c>
      <c r="H57" s="81">
        <v>7</v>
      </c>
      <c r="I57" s="81">
        <v>7</v>
      </c>
      <c r="J57" s="81">
        <v>7</v>
      </c>
      <c r="K57" s="81">
        <v>7</v>
      </c>
      <c r="L57" s="81">
        <v>7</v>
      </c>
      <c r="M57" s="81">
        <v>7</v>
      </c>
      <c r="N57" s="224">
        <f t="shared" ref="N57:N59" si="27">H57*G57/1000</f>
        <v>25.90672</v>
      </c>
      <c r="O57" s="224">
        <f t="shared" ref="O57:O59" si="28">I57*G57/1000</f>
        <v>25.90672</v>
      </c>
      <c r="P57" s="224">
        <f t="shared" ref="P57:P58" si="29">H57*G57/1000</f>
        <v>25.90672</v>
      </c>
      <c r="Q57" s="354">
        <f>SUM(N57:N59)</f>
        <v>102.24172000000002</v>
      </c>
      <c r="R57" s="354">
        <f>SUM(O57:O59)</f>
        <v>102.24172000000002</v>
      </c>
      <c r="S57" s="354">
        <f>SUM(P57:P59)</f>
        <v>102.24172000000002</v>
      </c>
      <c r="T57" s="356">
        <f>Q57*1.5</f>
        <v>153.36258000000004</v>
      </c>
      <c r="U57" s="356">
        <f>R57*1.5</f>
        <v>153.36258000000004</v>
      </c>
      <c r="V57" s="356">
        <f>S57*1.5</f>
        <v>153.36258000000004</v>
      </c>
    </row>
    <row r="58" spans="2:22" ht="15" customHeight="1" x14ac:dyDescent="0.25">
      <c r="B58" s="375"/>
      <c r="C58" s="397"/>
      <c r="D58" s="397"/>
      <c r="E58" s="397"/>
      <c r="F58" s="74" t="s">
        <v>56</v>
      </c>
      <c r="G58" s="224">
        <v>417</v>
      </c>
      <c r="H58" s="81">
        <v>180</v>
      </c>
      <c r="I58" s="81">
        <v>180</v>
      </c>
      <c r="J58" s="81">
        <v>180</v>
      </c>
      <c r="K58" s="81">
        <v>180</v>
      </c>
      <c r="L58" s="81">
        <v>180</v>
      </c>
      <c r="M58" s="81">
        <v>180</v>
      </c>
      <c r="N58" s="224">
        <f t="shared" si="27"/>
        <v>75.06</v>
      </c>
      <c r="O58" s="224">
        <f t="shared" si="28"/>
        <v>75.06</v>
      </c>
      <c r="P58" s="224">
        <f t="shared" si="29"/>
        <v>75.06</v>
      </c>
      <c r="Q58" s="355"/>
      <c r="R58" s="355"/>
      <c r="S58" s="355"/>
      <c r="T58" s="357"/>
      <c r="U58" s="357"/>
      <c r="V58" s="357"/>
    </row>
    <row r="59" spans="2:22" ht="15" customHeight="1" x14ac:dyDescent="0.25">
      <c r="B59" s="368"/>
      <c r="C59" s="367"/>
      <c r="D59" s="367"/>
      <c r="E59" s="367"/>
      <c r="F59" s="74" t="s">
        <v>38</v>
      </c>
      <c r="G59" s="224">
        <v>425</v>
      </c>
      <c r="H59" s="81">
        <v>3</v>
      </c>
      <c r="I59" s="81">
        <v>3</v>
      </c>
      <c r="J59" s="81">
        <v>3</v>
      </c>
      <c r="K59" s="81">
        <v>3</v>
      </c>
      <c r="L59" s="81">
        <v>3</v>
      </c>
      <c r="M59" s="81">
        <v>3</v>
      </c>
      <c r="N59" s="224">
        <f t="shared" si="27"/>
        <v>1.2749999999999999</v>
      </c>
      <c r="O59" s="224">
        <f t="shared" si="28"/>
        <v>1.2749999999999999</v>
      </c>
      <c r="P59" s="224">
        <f>J59*G59/1000</f>
        <v>1.2749999999999999</v>
      </c>
      <c r="Q59" s="359"/>
      <c r="R59" s="359"/>
      <c r="S59" s="359"/>
      <c r="T59" s="360"/>
      <c r="U59" s="360"/>
      <c r="V59" s="360"/>
    </row>
    <row r="60" spans="2:22" ht="15" customHeight="1" x14ac:dyDescent="0.25">
      <c r="B60" s="89" t="s">
        <v>67</v>
      </c>
      <c r="C60" s="90">
        <v>120</v>
      </c>
      <c r="D60" s="90">
        <v>120</v>
      </c>
      <c r="E60" s="90">
        <v>120</v>
      </c>
      <c r="F60" s="74" t="s">
        <v>51</v>
      </c>
      <c r="G60" s="224">
        <v>751</v>
      </c>
      <c r="H60" s="81">
        <v>150</v>
      </c>
      <c r="I60" s="81">
        <v>150</v>
      </c>
      <c r="J60" s="81">
        <v>150</v>
      </c>
      <c r="K60" s="81">
        <v>120</v>
      </c>
      <c r="L60" s="81">
        <v>120</v>
      </c>
      <c r="M60" s="81">
        <v>120</v>
      </c>
      <c r="N60" s="224">
        <f t="shared" ref="N60:N61" si="30">H60*G60/1000</f>
        <v>112.65</v>
      </c>
      <c r="O60" s="224">
        <f t="shared" ref="O60:O61" si="31">I60*G60/1000</f>
        <v>112.65</v>
      </c>
      <c r="P60" s="224">
        <f t="shared" ref="P60:P61" si="32">J60*G60/1000</f>
        <v>112.65</v>
      </c>
      <c r="Q60" s="158">
        <f>SUM(N60)</f>
        <v>112.65</v>
      </c>
      <c r="R60" s="158">
        <f t="shared" ref="R60:S61" si="33">SUM(O60)</f>
        <v>112.65</v>
      </c>
      <c r="S60" s="158">
        <f t="shared" si="33"/>
        <v>112.65</v>
      </c>
      <c r="T60" s="159">
        <f t="shared" ref="T60:V61" si="34">(Q60*1.5)</f>
        <v>168.97500000000002</v>
      </c>
      <c r="U60" s="159">
        <f t="shared" si="34"/>
        <v>168.97500000000002</v>
      </c>
      <c r="V60" s="159">
        <f t="shared" si="34"/>
        <v>168.97500000000002</v>
      </c>
    </row>
    <row r="61" spans="2:22" ht="30.75" thickBot="1" x14ac:dyDescent="0.3">
      <c r="B61" s="92" t="s">
        <v>110</v>
      </c>
      <c r="C61" s="93">
        <v>30</v>
      </c>
      <c r="D61" s="93">
        <v>50</v>
      </c>
      <c r="E61" s="93">
        <v>50</v>
      </c>
      <c r="F61" s="94" t="s">
        <v>110</v>
      </c>
      <c r="G61" s="225">
        <v>550</v>
      </c>
      <c r="H61" s="81">
        <v>30</v>
      </c>
      <c r="I61" s="81">
        <v>50</v>
      </c>
      <c r="J61" s="81">
        <v>50</v>
      </c>
      <c r="K61" s="81">
        <v>30</v>
      </c>
      <c r="L61" s="81">
        <v>50</v>
      </c>
      <c r="M61" s="81">
        <v>50</v>
      </c>
      <c r="N61" s="224">
        <f t="shared" si="30"/>
        <v>16.5</v>
      </c>
      <c r="O61" s="224">
        <f t="shared" si="31"/>
        <v>27.5</v>
      </c>
      <c r="P61" s="224">
        <f t="shared" si="32"/>
        <v>27.5</v>
      </c>
      <c r="Q61" s="226">
        <f>SUM(N61)</f>
        <v>16.5</v>
      </c>
      <c r="R61" s="227">
        <f t="shared" si="33"/>
        <v>27.5</v>
      </c>
      <c r="S61" s="227">
        <f t="shared" si="33"/>
        <v>27.5</v>
      </c>
      <c r="T61" s="160">
        <f t="shared" si="34"/>
        <v>24.75</v>
      </c>
      <c r="U61" s="160">
        <f t="shared" si="34"/>
        <v>41.25</v>
      </c>
      <c r="V61" s="160">
        <f t="shared" si="34"/>
        <v>41.25</v>
      </c>
    </row>
    <row r="62" spans="2:22" ht="15.75" thickBot="1" x14ac:dyDescent="0.3">
      <c r="B62" s="391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3"/>
      <c r="Q62" s="161">
        <f t="shared" ref="Q62:V62" si="35">SUM(Q47:Q61)</f>
        <v>399.55871999999999</v>
      </c>
      <c r="R62" s="161">
        <f t="shared" si="35"/>
        <v>418.90571999999997</v>
      </c>
      <c r="S62" s="161">
        <f t="shared" si="35"/>
        <v>406.49772000000007</v>
      </c>
      <c r="T62" s="161">
        <f t="shared" si="35"/>
        <v>599.33807999999999</v>
      </c>
      <c r="U62" s="161">
        <f t="shared" si="35"/>
        <v>628.35858000000007</v>
      </c>
      <c r="V62" s="161">
        <f t="shared" si="35"/>
        <v>609.74657999999999</v>
      </c>
    </row>
    <row r="63" spans="2:22" ht="17.25" customHeight="1" thickBot="1" x14ac:dyDescent="0.3">
      <c r="B63" s="395" t="s">
        <v>39</v>
      </c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77"/>
      <c r="R63" s="3"/>
      <c r="S63" s="3"/>
      <c r="T63" s="3"/>
      <c r="U63" s="3"/>
      <c r="V63" s="3"/>
    </row>
    <row r="64" spans="2:22" ht="21" customHeight="1" thickBot="1" x14ac:dyDescent="0.3">
      <c r="B64" s="373" t="s">
        <v>165</v>
      </c>
      <c r="C64" s="398">
        <v>70</v>
      </c>
      <c r="D64" s="398">
        <v>90</v>
      </c>
      <c r="E64" s="398">
        <v>100</v>
      </c>
      <c r="F64" s="72" t="s">
        <v>63</v>
      </c>
      <c r="G64" s="118">
        <v>2850</v>
      </c>
      <c r="H64" s="119">
        <v>80</v>
      </c>
      <c r="I64" s="120">
        <v>98</v>
      </c>
      <c r="J64" s="119">
        <v>105</v>
      </c>
      <c r="K64" s="119">
        <v>74</v>
      </c>
      <c r="L64" s="119">
        <v>75</v>
      </c>
      <c r="M64" s="119">
        <v>98</v>
      </c>
      <c r="N64" s="234">
        <f t="shared" ref="N64:N70" si="36">H64*G64/1000</f>
        <v>228</v>
      </c>
      <c r="O64" s="234">
        <f>I64*G64/1000</f>
        <v>279.3</v>
      </c>
      <c r="P64" s="83">
        <f>J64*G64/1000</f>
        <v>299.25</v>
      </c>
      <c r="Q64" s="361">
        <f>SUM(N64:N70)</f>
        <v>245.34</v>
      </c>
      <c r="R64" s="361">
        <f t="shared" ref="R64:S64" si="37">SUM(O64:O70)</f>
        <v>303.94599999999997</v>
      </c>
      <c r="S64" s="361">
        <f t="shared" si="37"/>
        <v>327.09800000000001</v>
      </c>
      <c r="T64" s="363">
        <f>Q64*1.5</f>
        <v>368.01</v>
      </c>
      <c r="U64" s="363">
        <f>R64*1.5</f>
        <v>455.91899999999998</v>
      </c>
      <c r="V64" s="365">
        <f>S64*1.5</f>
        <v>490.64700000000005</v>
      </c>
    </row>
    <row r="65" spans="2:22" ht="21" customHeight="1" thickBot="1" x14ac:dyDescent="0.3">
      <c r="B65" s="375"/>
      <c r="C65" s="399"/>
      <c r="D65" s="399"/>
      <c r="E65" s="399"/>
      <c r="F65" s="73" t="s">
        <v>62</v>
      </c>
      <c r="G65" s="224">
        <v>426</v>
      </c>
      <c r="H65" s="225">
        <v>7</v>
      </c>
      <c r="I65" s="225">
        <v>12</v>
      </c>
      <c r="J65" s="84">
        <v>15</v>
      </c>
      <c r="K65" s="225">
        <v>7</v>
      </c>
      <c r="L65" s="225">
        <v>12</v>
      </c>
      <c r="M65" s="84">
        <v>15</v>
      </c>
      <c r="N65" s="234">
        <f t="shared" si="36"/>
        <v>2.9820000000000002</v>
      </c>
      <c r="O65" s="234">
        <f t="shared" ref="O65" si="38">J65*G65/1000</f>
        <v>6.39</v>
      </c>
      <c r="P65" s="83">
        <f t="shared" ref="P65" si="39">J65*G65/1000</f>
        <v>6.39</v>
      </c>
      <c r="Q65" s="362"/>
      <c r="R65" s="362"/>
      <c r="S65" s="362"/>
      <c r="T65" s="364"/>
      <c r="U65" s="364"/>
      <c r="V65" s="366"/>
    </row>
    <row r="66" spans="2:22" ht="15.75" thickBot="1" x14ac:dyDescent="0.3">
      <c r="B66" s="368"/>
      <c r="C66" s="399"/>
      <c r="D66" s="399"/>
      <c r="E66" s="399"/>
      <c r="F66" s="94" t="s">
        <v>41</v>
      </c>
      <c r="G66" s="76">
        <v>204</v>
      </c>
      <c r="H66" s="93">
        <v>6</v>
      </c>
      <c r="I66" s="88">
        <v>10</v>
      </c>
      <c r="J66" s="93">
        <v>10</v>
      </c>
      <c r="K66" s="93">
        <v>5</v>
      </c>
      <c r="L66" s="93">
        <v>8</v>
      </c>
      <c r="M66" s="93">
        <v>10</v>
      </c>
      <c r="N66" s="224">
        <f t="shared" si="36"/>
        <v>1.224</v>
      </c>
      <c r="O66" s="234">
        <f t="shared" ref="O66:O83" si="40">I66*G66/1000</f>
        <v>2.04</v>
      </c>
      <c r="P66" s="83">
        <f t="shared" ref="P66:P83" si="41">J66*G66/1000</f>
        <v>2.04</v>
      </c>
      <c r="Q66" s="362"/>
      <c r="R66" s="362"/>
      <c r="S66" s="362"/>
      <c r="T66" s="364"/>
      <c r="U66" s="364"/>
      <c r="V66" s="366"/>
    </row>
    <row r="67" spans="2:22" ht="15.75" customHeight="1" thickBot="1" x14ac:dyDescent="0.3">
      <c r="B67" s="368"/>
      <c r="C67" s="399"/>
      <c r="D67" s="399"/>
      <c r="E67" s="399"/>
      <c r="F67" s="73" t="s">
        <v>64</v>
      </c>
      <c r="G67" s="76">
        <v>750</v>
      </c>
      <c r="H67" s="93">
        <v>13</v>
      </c>
      <c r="I67" s="88">
        <v>15</v>
      </c>
      <c r="J67" s="93">
        <v>20</v>
      </c>
      <c r="K67" s="93">
        <v>13</v>
      </c>
      <c r="L67" s="93">
        <v>15</v>
      </c>
      <c r="M67" s="93">
        <v>20</v>
      </c>
      <c r="N67" s="224">
        <f t="shared" si="36"/>
        <v>9.75</v>
      </c>
      <c r="O67" s="234">
        <f t="shared" si="40"/>
        <v>11.25</v>
      </c>
      <c r="P67" s="83">
        <f t="shared" si="41"/>
        <v>15</v>
      </c>
      <c r="Q67" s="362"/>
      <c r="R67" s="362"/>
      <c r="S67" s="362"/>
      <c r="T67" s="364"/>
      <c r="U67" s="364"/>
      <c r="V67" s="366"/>
    </row>
    <row r="68" spans="2:22" ht="15.75" thickBot="1" x14ac:dyDescent="0.3">
      <c r="B68" s="368"/>
      <c r="C68" s="399"/>
      <c r="D68" s="399"/>
      <c r="E68" s="399"/>
      <c r="F68" s="73" t="s">
        <v>96</v>
      </c>
      <c r="G68" s="76">
        <v>517</v>
      </c>
      <c r="H68" s="93">
        <v>5</v>
      </c>
      <c r="I68" s="88">
        <v>5</v>
      </c>
      <c r="J68" s="93">
        <v>7</v>
      </c>
      <c r="K68" s="93">
        <v>5</v>
      </c>
      <c r="L68" s="88">
        <v>5</v>
      </c>
      <c r="M68" s="93">
        <v>7</v>
      </c>
      <c r="N68" s="224">
        <f t="shared" si="36"/>
        <v>2.585</v>
      </c>
      <c r="O68" s="234">
        <f t="shared" si="40"/>
        <v>2.585</v>
      </c>
      <c r="P68" s="83">
        <f t="shared" si="41"/>
        <v>3.6190000000000002</v>
      </c>
      <c r="Q68" s="362"/>
      <c r="R68" s="362"/>
      <c r="S68" s="362"/>
      <c r="T68" s="364"/>
      <c r="U68" s="364"/>
      <c r="V68" s="366"/>
    </row>
    <row r="69" spans="2:22" ht="16.5" thickBot="1" x14ac:dyDescent="0.3">
      <c r="B69" s="368"/>
      <c r="C69" s="399"/>
      <c r="D69" s="399"/>
      <c r="E69" s="399"/>
      <c r="F69" s="74" t="s">
        <v>28</v>
      </c>
      <c r="G69" s="224">
        <v>80</v>
      </c>
      <c r="H69" s="84">
        <v>0.1</v>
      </c>
      <c r="I69" s="88">
        <v>0.1</v>
      </c>
      <c r="J69" s="84">
        <v>0.1</v>
      </c>
      <c r="K69" s="84">
        <v>0.1</v>
      </c>
      <c r="L69" s="88">
        <v>0.1</v>
      </c>
      <c r="M69" s="84">
        <v>0.1</v>
      </c>
      <c r="N69" s="224">
        <f t="shared" si="36"/>
        <v>8.0000000000000002E-3</v>
      </c>
      <c r="O69" s="234">
        <f t="shared" si="40"/>
        <v>8.0000000000000002E-3</v>
      </c>
      <c r="P69" s="83">
        <f t="shared" si="41"/>
        <v>8.0000000000000002E-3</v>
      </c>
      <c r="Q69" s="362"/>
      <c r="R69" s="362"/>
      <c r="S69" s="362"/>
      <c r="T69" s="364"/>
      <c r="U69" s="364"/>
      <c r="V69" s="366"/>
    </row>
    <row r="70" spans="2:22" ht="15.75" thickBot="1" x14ac:dyDescent="0.3">
      <c r="B70" s="368"/>
      <c r="C70" s="400"/>
      <c r="D70" s="400"/>
      <c r="E70" s="400"/>
      <c r="F70" s="73" t="s">
        <v>12</v>
      </c>
      <c r="G70" s="224">
        <v>791</v>
      </c>
      <c r="H70" s="81">
        <v>1</v>
      </c>
      <c r="I70" s="88">
        <v>3</v>
      </c>
      <c r="J70" s="81">
        <v>1</v>
      </c>
      <c r="K70" s="81">
        <v>1</v>
      </c>
      <c r="L70" s="88">
        <v>3</v>
      </c>
      <c r="M70" s="81">
        <v>1</v>
      </c>
      <c r="N70" s="224">
        <f t="shared" si="36"/>
        <v>0.79100000000000004</v>
      </c>
      <c r="O70" s="234">
        <f t="shared" si="40"/>
        <v>2.3730000000000002</v>
      </c>
      <c r="P70" s="83">
        <f t="shared" si="41"/>
        <v>0.79100000000000004</v>
      </c>
      <c r="Q70" s="355"/>
      <c r="R70" s="355"/>
      <c r="S70" s="355"/>
      <c r="T70" s="357"/>
      <c r="U70" s="357"/>
      <c r="V70" s="353"/>
    </row>
    <row r="71" spans="2:22" ht="15.75" customHeight="1" thickBot="1" x14ac:dyDescent="0.3">
      <c r="B71" s="368" t="s">
        <v>74</v>
      </c>
      <c r="C71" s="389">
        <v>20</v>
      </c>
      <c r="D71" s="389">
        <v>20</v>
      </c>
      <c r="E71" s="389">
        <v>20</v>
      </c>
      <c r="F71" s="74" t="s">
        <v>71</v>
      </c>
      <c r="G71" s="224">
        <v>417</v>
      </c>
      <c r="H71" s="82">
        <v>10</v>
      </c>
      <c r="I71" s="82">
        <v>10</v>
      </c>
      <c r="J71" s="82">
        <v>10</v>
      </c>
      <c r="K71" s="82">
        <v>10</v>
      </c>
      <c r="L71" s="82">
        <v>10</v>
      </c>
      <c r="M71" s="82">
        <v>10</v>
      </c>
      <c r="N71" s="224">
        <f t="shared" ref="N71:N83" si="42">H71*G71/1000</f>
        <v>4.17</v>
      </c>
      <c r="O71" s="234">
        <f t="shared" si="40"/>
        <v>4.17</v>
      </c>
      <c r="P71" s="83">
        <f t="shared" si="41"/>
        <v>4.17</v>
      </c>
      <c r="Q71" s="359">
        <f>SUM(N71:N74)</f>
        <v>24.515999999999998</v>
      </c>
      <c r="R71" s="359">
        <f t="shared" ref="R71:S71" si="43">SUM(O71:O74)</f>
        <v>24.515999999999998</v>
      </c>
      <c r="S71" s="359">
        <f t="shared" si="43"/>
        <v>24.515999999999998</v>
      </c>
      <c r="T71" s="360">
        <f>Q71*1.5</f>
        <v>36.774000000000001</v>
      </c>
      <c r="U71" s="360">
        <f>R71*1.5</f>
        <v>36.774000000000001</v>
      </c>
      <c r="V71" s="358">
        <f>S71*1.5</f>
        <v>36.774000000000001</v>
      </c>
    </row>
    <row r="72" spans="2:22" ht="15.75" customHeight="1" thickBot="1" x14ac:dyDescent="0.3">
      <c r="B72" s="368"/>
      <c r="C72" s="389"/>
      <c r="D72" s="389"/>
      <c r="E72" s="389"/>
      <c r="F72" s="74" t="s">
        <v>75</v>
      </c>
      <c r="G72" s="224">
        <v>222</v>
      </c>
      <c r="H72" s="82">
        <v>3</v>
      </c>
      <c r="I72" s="82">
        <v>3</v>
      </c>
      <c r="J72" s="82">
        <v>3</v>
      </c>
      <c r="K72" s="82">
        <v>3</v>
      </c>
      <c r="L72" s="82">
        <v>3</v>
      </c>
      <c r="M72" s="82">
        <v>3</v>
      </c>
      <c r="N72" s="224">
        <f t="shared" si="42"/>
        <v>0.66600000000000004</v>
      </c>
      <c r="O72" s="234">
        <f t="shared" si="40"/>
        <v>0.66600000000000004</v>
      </c>
      <c r="P72" s="83">
        <f t="shared" si="41"/>
        <v>0.66600000000000004</v>
      </c>
      <c r="Q72" s="359"/>
      <c r="R72" s="359"/>
      <c r="S72" s="359"/>
      <c r="T72" s="360"/>
      <c r="U72" s="360"/>
      <c r="V72" s="358"/>
    </row>
    <row r="73" spans="2:22" ht="15.75" customHeight="1" thickBot="1" x14ac:dyDescent="0.3">
      <c r="B73" s="368"/>
      <c r="C73" s="389"/>
      <c r="D73" s="389"/>
      <c r="E73" s="389"/>
      <c r="F73" s="74" t="s">
        <v>14</v>
      </c>
      <c r="G73" s="224">
        <v>4560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82">
        <v>3</v>
      </c>
      <c r="N73" s="224">
        <f t="shared" si="42"/>
        <v>13.68</v>
      </c>
      <c r="O73" s="234">
        <f t="shared" si="40"/>
        <v>13.68</v>
      </c>
      <c r="P73" s="83">
        <f t="shared" si="41"/>
        <v>13.68</v>
      </c>
      <c r="Q73" s="359"/>
      <c r="R73" s="359"/>
      <c r="S73" s="359"/>
      <c r="T73" s="360"/>
      <c r="U73" s="360"/>
      <c r="V73" s="358"/>
    </row>
    <row r="74" spans="2:22" ht="15.75" customHeight="1" thickBot="1" x14ac:dyDescent="0.3">
      <c r="B74" s="368"/>
      <c r="C74" s="389"/>
      <c r="D74" s="389"/>
      <c r="E74" s="389"/>
      <c r="F74" s="74" t="s">
        <v>78</v>
      </c>
      <c r="G74" s="224">
        <v>2000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82">
        <v>3</v>
      </c>
      <c r="N74" s="224">
        <f t="shared" si="42"/>
        <v>6</v>
      </c>
      <c r="O74" s="234">
        <f t="shared" si="40"/>
        <v>6</v>
      </c>
      <c r="P74" s="83">
        <f t="shared" si="41"/>
        <v>6</v>
      </c>
      <c r="Q74" s="359"/>
      <c r="R74" s="359"/>
      <c r="S74" s="359"/>
      <c r="T74" s="360"/>
      <c r="U74" s="360"/>
      <c r="V74" s="358"/>
    </row>
    <row r="75" spans="2:22" ht="15.75" customHeight="1" thickBot="1" x14ac:dyDescent="0.3">
      <c r="B75" s="368" t="s">
        <v>73</v>
      </c>
      <c r="C75" s="389">
        <v>130</v>
      </c>
      <c r="D75" s="389">
        <v>150</v>
      </c>
      <c r="E75" s="389">
        <v>180</v>
      </c>
      <c r="F75" s="74" t="s">
        <v>72</v>
      </c>
      <c r="G75" s="224">
        <v>276</v>
      </c>
      <c r="H75" s="82">
        <v>140</v>
      </c>
      <c r="I75" s="82">
        <v>144</v>
      </c>
      <c r="J75" s="82">
        <v>150</v>
      </c>
      <c r="K75" s="82">
        <v>93</v>
      </c>
      <c r="L75" s="88">
        <v>108</v>
      </c>
      <c r="M75" s="88">
        <v>111</v>
      </c>
      <c r="N75" s="224">
        <f t="shared" si="42"/>
        <v>38.64</v>
      </c>
      <c r="O75" s="234">
        <f t="shared" si="40"/>
        <v>39.744</v>
      </c>
      <c r="P75" s="83">
        <f t="shared" si="41"/>
        <v>41.4</v>
      </c>
      <c r="Q75" s="359">
        <f>SUM(N75:N79)</f>
        <v>103.861</v>
      </c>
      <c r="R75" s="359">
        <f t="shared" ref="R75:S75" si="44">SUM(O75:O79)</f>
        <v>98.92</v>
      </c>
      <c r="S75" s="359">
        <f t="shared" si="44"/>
        <v>108.03899999999999</v>
      </c>
      <c r="T75" s="360">
        <f>Q75*1.5</f>
        <v>155.79150000000001</v>
      </c>
      <c r="U75" s="360">
        <f>R75*1.5</f>
        <v>148.38</v>
      </c>
      <c r="V75" s="358">
        <f>S75*1.5</f>
        <v>162.05849999999998</v>
      </c>
    </row>
    <row r="76" spans="2:22" ht="15.75" customHeight="1" thickBot="1" x14ac:dyDescent="0.3">
      <c r="B76" s="368"/>
      <c r="C76" s="389"/>
      <c r="D76" s="389"/>
      <c r="E76" s="389"/>
      <c r="F76" s="74" t="s">
        <v>35</v>
      </c>
      <c r="G76" s="224">
        <v>219</v>
      </c>
      <c r="H76" s="82">
        <v>55</v>
      </c>
      <c r="I76" s="82">
        <v>75</v>
      </c>
      <c r="J76" s="82">
        <v>90</v>
      </c>
      <c r="K76" s="82">
        <v>48</v>
      </c>
      <c r="L76" s="88">
        <v>57</v>
      </c>
      <c r="M76" s="88">
        <v>63</v>
      </c>
      <c r="N76" s="224">
        <f t="shared" si="42"/>
        <v>12.045</v>
      </c>
      <c r="O76" s="234">
        <f t="shared" si="40"/>
        <v>16.425000000000001</v>
      </c>
      <c r="P76" s="83">
        <f t="shared" si="41"/>
        <v>19.71</v>
      </c>
      <c r="Q76" s="359"/>
      <c r="R76" s="359"/>
      <c r="S76" s="359"/>
      <c r="T76" s="360"/>
      <c r="U76" s="360"/>
      <c r="V76" s="358"/>
    </row>
    <row r="77" spans="2:22" ht="15.75" thickBot="1" x14ac:dyDescent="0.3">
      <c r="B77" s="368"/>
      <c r="C77" s="389"/>
      <c r="D77" s="389"/>
      <c r="E77" s="389"/>
      <c r="F77" s="73" t="s">
        <v>71</v>
      </c>
      <c r="G77" s="224">
        <v>417</v>
      </c>
      <c r="H77" s="81">
        <v>40</v>
      </c>
      <c r="I77" s="81">
        <v>15</v>
      </c>
      <c r="J77" s="81">
        <v>25</v>
      </c>
      <c r="K77" s="81">
        <v>40</v>
      </c>
      <c r="L77" s="88">
        <v>15</v>
      </c>
      <c r="M77" s="88">
        <v>25</v>
      </c>
      <c r="N77" s="224">
        <f t="shared" si="42"/>
        <v>16.68</v>
      </c>
      <c r="O77" s="234">
        <f t="shared" si="40"/>
        <v>6.2549999999999999</v>
      </c>
      <c r="P77" s="83">
        <f t="shared" si="41"/>
        <v>10.425000000000001</v>
      </c>
      <c r="Q77" s="359"/>
      <c r="R77" s="359"/>
      <c r="S77" s="359"/>
      <c r="T77" s="360"/>
      <c r="U77" s="360"/>
      <c r="V77" s="358"/>
    </row>
    <row r="78" spans="2:22" ht="15.75" thickBot="1" x14ac:dyDescent="0.3">
      <c r="B78" s="368"/>
      <c r="C78" s="389"/>
      <c r="D78" s="389"/>
      <c r="E78" s="389"/>
      <c r="F78" s="73" t="s">
        <v>14</v>
      </c>
      <c r="G78" s="224">
        <v>4560</v>
      </c>
      <c r="H78" s="81">
        <v>8</v>
      </c>
      <c r="I78" s="81">
        <v>8</v>
      </c>
      <c r="J78" s="81">
        <v>8</v>
      </c>
      <c r="K78" s="81">
        <v>8</v>
      </c>
      <c r="L78" s="88">
        <v>8</v>
      </c>
      <c r="M78" s="88">
        <v>8</v>
      </c>
      <c r="N78" s="224">
        <f t="shared" si="42"/>
        <v>36.479999999999997</v>
      </c>
      <c r="O78" s="234">
        <f t="shared" si="40"/>
        <v>36.479999999999997</v>
      </c>
      <c r="P78" s="83">
        <f t="shared" si="41"/>
        <v>36.479999999999997</v>
      </c>
      <c r="Q78" s="359"/>
      <c r="R78" s="359"/>
      <c r="S78" s="359"/>
      <c r="T78" s="360"/>
      <c r="U78" s="360"/>
      <c r="V78" s="358"/>
    </row>
    <row r="79" spans="2:22" ht="16.5" thickBot="1" x14ac:dyDescent="0.3">
      <c r="B79" s="368"/>
      <c r="C79" s="389"/>
      <c r="D79" s="389"/>
      <c r="E79" s="389"/>
      <c r="F79" s="74" t="s">
        <v>28</v>
      </c>
      <c r="G79" s="224">
        <v>80</v>
      </c>
      <c r="H79" s="84">
        <v>0.2</v>
      </c>
      <c r="I79" s="84">
        <v>0.2</v>
      </c>
      <c r="J79" s="84">
        <v>0.3</v>
      </c>
      <c r="K79" s="84">
        <v>0.2</v>
      </c>
      <c r="L79" s="121">
        <v>0.3</v>
      </c>
      <c r="M79" s="121">
        <v>0.3</v>
      </c>
      <c r="N79" s="224">
        <f t="shared" si="42"/>
        <v>1.6E-2</v>
      </c>
      <c r="O79" s="234">
        <f t="shared" si="40"/>
        <v>1.6E-2</v>
      </c>
      <c r="P79" s="83">
        <f t="shared" si="41"/>
        <v>2.4E-2</v>
      </c>
      <c r="Q79" s="359"/>
      <c r="R79" s="359"/>
      <c r="S79" s="359"/>
      <c r="T79" s="360"/>
      <c r="U79" s="360"/>
      <c r="V79" s="358"/>
    </row>
    <row r="80" spans="2:22" ht="31.5" x14ac:dyDescent="0.25">
      <c r="B80" s="122" t="s">
        <v>123</v>
      </c>
      <c r="C80" s="238">
        <v>20</v>
      </c>
      <c r="D80" s="238">
        <v>25</v>
      </c>
      <c r="E80" s="238">
        <v>30</v>
      </c>
      <c r="F80" s="123" t="s">
        <v>163</v>
      </c>
      <c r="G80" s="224">
        <v>1000</v>
      </c>
      <c r="H80" s="84">
        <v>22</v>
      </c>
      <c r="I80" s="84">
        <v>27</v>
      </c>
      <c r="J80" s="84">
        <v>32</v>
      </c>
      <c r="K80" s="84">
        <v>20</v>
      </c>
      <c r="L80" s="124">
        <v>25</v>
      </c>
      <c r="M80" s="124">
        <v>30</v>
      </c>
      <c r="N80" s="224">
        <f t="shared" si="42"/>
        <v>22</v>
      </c>
      <c r="O80" s="234">
        <f t="shared" si="40"/>
        <v>27</v>
      </c>
      <c r="P80" s="83">
        <f t="shared" si="41"/>
        <v>32</v>
      </c>
      <c r="Q80" s="224">
        <f>N80</f>
        <v>22</v>
      </c>
      <c r="R80" s="224">
        <f t="shared" ref="R80:S80" si="45">O80</f>
        <v>27</v>
      </c>
      <c r="S80" s="224">
        <f t="shared" si="45"/>
        <v>32</v>
      </c>
      <c r="T80" s="229">
        <f t="shared" ref="T80:V81" si="46">Q80*1.5</f>
        <v>33</v>
      </c>
      <c r="U80" s="229">
        <f t="shared" si="46"/>
        <v>40.5</v>
      </c>
      <c r="V80" s="229">
        <f t="shared" si="46"/>
        <v>48</v>
      </c>
    </row>
    <row r="81" spans="2:22" ht="15.75" x14ac:dyDescent="0.25">
      <c r="B81" s="298" t="s">
        <v>97</v>
      </c>
      <c r="C81" s="396">
        <v>200</v>
      </c>
      <c r="D81" s="396">
        <v>200</v>
      </c>
      <c r="E81" s="396">
        <v>200</v>
      </c>
      <c r="F81" s="74" t="s">
        <v>42</v>
      </c>
      <c r="G81" s="224">
        <v>1488</v>
      </c>
      <c r="H81" s="81">
        <v>20</v>
      </c>
      <c r="I81" s="81">
        <v>20</v>
      </c>
      <c r="J81" s="81">
        <v>20</v>
      </c>
      <c r="K81" s="81">
        <v>20</v>
      </c>
      <c r="L81" s="81">
        <v>20</v>
      </c>
      <c r="M81" s="81">
        <v>20</v>
      </c>
      <c r="N81" s="226">
        <f t="shared" si="42"/>
        <v>29.76</v>
      </c>
      <c r="O81" s="224">
        <f t="shared" si="40"/>
        <v>29.76</v>
      </c>
      <c r="P81" s="91">
        <f t="shared" ref="P81:P82" si="47">H81*G81/1000</f>
        <v>29.76</v>
      </c>
      <c r="Q81" s="354">
        <f>SUM(N81:N82)</f>
        <v>33.160000000000004</v>
      </c>
      <c r="R81" s="354">
        <f t="shared" ref="R81:S81" si="48">SUM(O81:O82)</f>
        <v>33.160000000000004</v>
      </c>
      <c r="S81" s="354">
        <f t="shared" si="48"/>
        <v>33.160000000000004</v>
      </c>
      <c r="T81" s="356">
        <f t="shared" si="46"/>
        <v>49.740000000000009</v>
      </c>
      <c r="U81" s="356">
        <f t="shared" si="46"/>
        <v>49.740000000000009</v>
      </c>
      <c r="V81" s="352">
        <f t="shared" si="46"/>
        <v>49.740000000000009</v>
      </c>
    </row>
    <row r="82" spans="2:22" ht="16.5" thickBot="1" x14ac:dyDescent="0.3">
      <c r="B82" s="299"/>
      <c r="C82" s="401"/>
      <c r="D82" s="401"/>
      <c r="E82" s="401"/>
      <c r="F82" s="74" t="s">
        <v>38</v>
      </c>
      <c r="G82" s="224">
        <v>425</v>
      </c>
      <c r="H82" s="81">
        <v>8</v>
      </c>
      <c r="I82" s="81">
        <v>8</v>
      </c>
      <c r="J82" s="81">
        <v>8</v>
      </c>
      <c r="K82" s="81">
        <v>8</v>
      </c>
      <c r="L82" s="81">
        <v>8</v>
      </c>
      <c r="M82" s="81">
        <v>8</v>
      </c>
      <c r="N82" s="226">
        <f t="shared" si="42"/>
        <v>3.4</v>
      </c>
      <c r="O82" s="224">
        <f t="shared" si="40"/>
        <v>3.4</v>
      </c>
      <c r="P82" s="91">
        <f t="shared" si="47"/>
        <v>3.4</v>
      </c>
      <c r="Q82" s="355"/>
      <c r="R82" s="355"/>
      <c r="S82" s="355"/>
      <c r="T82" s="357"/>
      <c r="U82" s="357"/>
      <c r="V82" s="353"/>
    </row>
    <row r="83" spans="2:22" ht="30" x14ac:dyDescent="0.25">
      <c r="B83" s="92" t="s">
        <v>110</v>
      </c>
      <c r="C83" s="93">
        <v>30</v>
      </c>
      <c r="D83" s="93">
        <v>50</v>
      </c>
      <c r="E83" s="93">
        <v>50</v>
      </c>
      <c r="F83" s="94" t="s">
        <v>110</v>
      </c>
      <c r="G83" s="225">
        <v>550</v>
      </c>
      <c r="H83" s="81">
        <v>30</v>
      </c>
      <c r="I83" s="81">
        <v>50</v>
      </c>
      <c r="J83" s="81">
        <v>50</v>
      </c>
      <c r="K83" s="81">
        <v>30</v>
      </c>
      <c r="L83" s="81">
        <v>50</v>
      </c>
      <c r="M83" s="81">
        <v>50</v>
      </c>
      <c r="N83" s="224">
        <f t="shared" si="42"/>
        <v>16.5</v>
      </c>
      <c r="O83" s="234">
        <f t="shared" si="40"/>
        <v>27.5</v>
      </c>
      <c r="P83" s="83">
        <f t="shared" si="41"/>
        <v>27.5</v>
      </c>
      <c r="Q83" s="224">
        <f>SUM(N83)</f>
        <v>16.5</v>
      </c>
      <c r="R83" s="224">
        <f t="shared" ref="R83:S83" si="49">SUM(O83)</f>
        <v>27.5</v>
      </c>
      <c r="S83" s="224">
        <f t="shared" si="49"/>
        <v>27.5</v>
      </c>
      <c r="T83" s="229">
        <f>Q83*1.5</f>
        <v>24.75</v>
      </c>
      <c r="U83" s="229">
        <f>R83*1.5</f>
        <v>41.25</v>
      </c>
      <c r="V83" s="235">
        <f>S83*1.5</f>
        <v>41.25</v>
      </c>
    </row>
    <row r="84" spans="2:22" ht="15.75" thickBot="1" x14ac:dyDescent="0.3"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  <c r="O84" s="164"/>
      <c r="P84" s="164"/>
      <c r="Q84" s="164">
        <f t="shared" ref="Q84:V84" si="50">SUM(Q64:Q83)</f>
        <v>445.37700000000001</v>
      </c>
      <c r="R84" s="164">
        <f t="shared" si="50"/>
        <v>515.04200000000003</v>
      </c>
      <c r="S84" s="164">
        <f t="shared" si="50"/>
        <v>552.31299999999999</v>
      </c>
      <c r="T84" s="164">
        <f t="shared" si="50"/>
        <v>668.06550000000004</v>
      </c>
      <c r="U84" s="164">
        <f t="shared" si="50"/>
        <v>772.56299999999999</v>
      </c>
      <c r="V84" s="165">
        <f t="shared" si="50"/>
        <v>828.46950000000004</v>
      </c>
    </row>
    <row r="85" spans="2:22" x14ac:dyDescent="0.25">
      <c r="B85" s="395" t="s">
        <v>45</v>
      </c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77"/>
      <c r="R85" s="3"/>
      <c r="S85" s="3"/>
      <c r="T85" s="3"/>
      <c r="U85" s="3"/>
      <c r="V85" s="3"/>
    </row>
    <row r="86" spans="2:22" ht="15" customHeight="1" x14ac:dyDescent="0.25">
      <c r="B86" s="390" t="s">
        <v>115</v>
      </c>
      <c r="C86" s="301" t="s">
        <v>46</v>
      </c>
      <c r="D86" s="301" t="s">
        <v>48</v>
      </c>
      <c r="E86" s="301" t="s">
        <v>113</v>
      </c>
      <c r="F86" s="101" t="s">
        <v>146</v>
      </c>
      <c r="G86" s="224">
        <v>5650</v>
      </c>
      <c r="H86" s="81">
        <v>50</v>
      </c>
      <c r="I86" s="81">
        <v>65</v>
      </c>
      <c r="J86" s="81">
        <v>80</v>
      </c>
      <c r="K86" s="81">
        <v>47</v>
      </c>
      <c r="L86" s="81">
        <v>58</v>
      </c>
      <c r="M86" s="81">
        <v>69</v>
      </c>
      <c r="N86" s="224">
        <f t="shared" ref="N86:N103" si="51">H86*G86/1000</f>
        <v>282.5</v>
      </c>
      <c r="O86" s="224">
        <f t="shared" ref="O86:O103" si="52">I86*G86/1000</f>
        <v>367.25</v>
      </c>
      <c r="P86" s="224">
        <f t="shared" ref="P86:P103" si="53">J86*G86/1000</f>
        <v>452</v>
      </c>
      <c r="Q86" s="359">
        <f>SUM(N86:N94)</f>
        <v>323.11100000000005</v>
      </c>
      <c r="R86" s="359">
        <f>SUM(O86:O94)</f>
        <v>417.53199999999998</v>
      </c>
      <c r="S86" s="359">
        <f>SUM(P86:P94)</f>
        <v>512.25200000000007</v>
      </c>
      <c r="T86" s="359">
        <f>Q86*1.5</f>
        <v>484.66650000000004</v>
      </c>
      <c r="U86" s="359">
        <f>R86*1.5</f>
        <v>626.298</v>
      </c>
      <c r="V86" s="359">
        <f>S86*1.5</f>
        <v>768.37800000000016</v>
      </c>
    </row>
    <row r="87" spans="2:22" ht="15" customHeight="1" x14ac:dyDescent="0.25">
      <c r="B87" s="390"/>
      <c r="C87" s="301"/>
      <c r="D87" s="301"/>
      <c r="E87" s="301"/>
      <c r="F87" s="116" t="s">
        <v>84</v>
      </c>
      <c r="G87" s="224">
        <v>409</v>
      </c>
      <c r="H87" s="81">
        <v>40</v>
      </c>
      <c r="I87" s="81">
        <v>50</v>
      </c>
      <c r="J87" s="81">
        <v>60</v>
      </c>
      <c r="K87" s="81">
        <v>32</v>
      </c>
      <c r="L87" s="81">
        <v>40</v>
      </c>
      <c r="M87" s="81">
        <v>48</v>
      </c>
      <c r="N87" s="224">
        <f t="shared" si="51"/>
        <v>16.36</v>
      </c>
      <c r="O87" s="224">
        <f t="shared" si="52"/>
        <v>20.45</v>
      </c>
      <c r="P87" s="224">
        <f t="shared" si="53"/>
        <v>24.54</v>
      </c>
      <c r="Q87" s="359"/>
      <c r="R87" s="359"/>
      <c r="S87" s="359"/>
      <c r="T87" s="359"/>
      <c r="U87" s="359"/>
      <c r="V87" s="359"/>
    </row>
    <row r="88" spans="2:22" ht="15" customHeight="1" x14ac:dyDescent="0.25">
      <c r="B88" s="390"/>
      <c r="C88" s="301"/>
      <c r="D88" s="301"/>
      <c r="E88" s="301"/>
      <c r="F88" s="73" t="s">
        <v>60</v>
      </c>
      <c r="G88" s="224">
        <v>212</v>
      </c>
      <c r="H88" s="81">
        <v>20</v>
      </c>
      <c r="I88" s="81">
        <v>25</v>
      </c>
      <c r="J88" s="81">
        <v>30</v>
      </c>
      <c r="K88" s="81">
        <v>16</v>
      </c>
      <c r="L88" s="81">
        <v>20</v>
      </c>
      <c r="M88" s="81">
        <v>24</v>
      </c>
      <c r="N88" s="224">
        <f t="shared" si="51"/>
        <v>4.24</v>
      </c>
      <c r="O88" s="224">
        <f t="shared" si="52"/>
        <v>5.3</v>
      </c>
      <c r="P88" s="224">
        <f t="shared" si="53"/>
        <v>6.36</v>
      </c>
      <c r="Q88" s="359"/>
      <c r="R88" s="359"/>
      <c r="S88" s="359"/>
      <c r="T88" s="359"/>
      <c r="U88" s="359"/>
      <c r="V88" s="359"/>
    </row>
    <row r="89" spans="2:22" ht="15" customHeight="1" x14ac:dyDescent="0.25">
      <c r="B89" s="390"/>
      <c r="C89" s="301"/>
      <c r="D89" s="301"/>
      <c r="E89" s="301"/>
      <c r="F89" s="73" t="s">
        <v>40</v>
      </c>
      <c r="G89" s="224">
        <v>276</v>
      </c>
      <c r="H89" s="81">
        <v>21</v>
      </c>
      <c r="I89" s="81">
        <v>26</v>
      </c>
      <c r="J89" s="81">
        <v>32</v>
      </c>
      <c r="K89" s="81">
        <v>16</v>
      </c>
      <c r="L89" s="81">
        <v>20</v>
      </c>
      <c r="M89" s="81">
        <v>24</v>
      </c>
      <c r="N89" s="224">
        <f t="shared" si="51"/>
        <v>5.7960000000000003</v>
      </c>
      <c r="O89" s="224">
        <f t="shared" si="52"/>
        <v>7.1760000000000002</v>
      </c>
      <c r="P89" s="224">
        <f t="shared" si="53"/>
        <v>8.8320000000000007</v>
      </c>
      <c r="Q89" s="359"/>
      <c r="R89" s="359"/>
      <c r="S89" s="359"/>
      <c r="T89" s="359"/>
      <c r="U89" s="359"/>
      <c r="V89" s="359"/>
    </row>
    <row r="90" spans="2:22" ht="15" customHeight="1" x14ac:dyDescent="0.25">
      <c r="B90" s="390"/>
      <c r="C90" s="301"/>
      <c r="D90" s="301"/>
      <c r="E90" s="301"/>
      <c r="F90" s="73" t="s">
        <v>10</v>
      </c>
      <c r="G90" s="224">
        <v>219</v>
      </c>
      <c r="H90" s="81">
        <v>10</v>
      </c>
      <c r="I90" s="81">
        <v>12</v>
      </c>
      <c r="J90" s="81">
        <v>15</v>
      </c>
      <c r="K90" s="81">
        <v>8</v>
      </c>
      <c r="L90" s="81">
        <v>10</v>
      </c>
      <c r="M90" s="81">
        <v>12</v>
      </c>
      <c r="N90" s="224">
        <f t="shared" si="51"/>
        <v>2.19</v>
      </c>
      <c r="O90" s="224">
        <f t="shared" si="52"/>
        <v>2.6280000000000001</v>
      </c>
      <c r="P90" s="224">
        <f t="shared" si="53"/>
        <v>3.2850000000000001</v>
      </c>
      <c r="Q90" s="359"/>
      <c r="R90" s="359"/>
      <c r="S90" s="359"/>
      <c r="T90" s="359"/>
      <c r="U90" s="359"/>
      <c r="V90" s="359"/>
    </row>
    <row r="91" spans="2:22" ht="15" customHeight="1" x14ac:dyDescent="0.25">
      <c r="B91" s="390"/>
      <c r="C91" s="301"/>
      <c r="D91" s="301"/>
      <c r="E91" s="301"/>
      <c r="F91" s="73" t="s">
        <v>11</v>
      </c>
      <c r="G91" s="224">
        <v>204</v>
      </c>
      <c r="H91" s="81">
        <v>9</v>
      </c>
      <c r="I91" s="81">
        <v>12</v>
      </c>
      <c r="J91" s="81">
        <v>14</v>
      </c>
      <c r="K91" s="81">
        <v>8</v>
      </c>
      <c r="L91" s="81">
        <v>10</v>
      </c>
      <c r="M91" s="81">
        <v>12</v>
      </c>
      <c r="N91" s="224">
        <f t="shared" si="51"/>
        <v>1.8360000000000001</v>
      </c>
      <c r="O91" s="224">
        <f t="shared" si="52"/>
        <v>2.448</v>
      </c>
      <c r="P91" s="224">
        <f t="shared" si="53"/>
        <v>2.8559999999999999</v>
      </c>
      <c r="Q91" s="359"/>
      <c r="R91" s="359"/>
      <c r="S91" s="359"/>
      <c r="T91" s="359"/>
      <c r="U91" s="359"/>
      <c r="V91" s="359"/>
    </row>
    <row r="92" spans="2:22" ht="15" customHeight="1" x14ac:dyDescent="0.25">
      <c r="B92" s="390"/>
      <c r="C92" s="301"/>
      <c r="D92" s="301"/>
      <c r="E92" s="301"/>
      <c r="F92" s="123" t="s">
        <v>58</v>
      </c>
      <c r="G92" s="224">
        <v>1300</v>
      </c>
      <c r="H92" s="81">
        <v>6</v>
      </c>
      <c r="I92" s="81">
        <v>7</v>
      </c>
      <c r="J92" s="81">
        <v>8</v>
      </c>
      <c r="K92" s="81">
        <v>6</v>
      </c>
      <c r="L92" s="81">
        <v>7</v>
      </c>
      <c r="M92" s="81">
        <v>8</v>
      </c>
      <c r="N92" s="224">
        <f t="shared" si="51"/>
        <v>7.8</v>
      </c>
      <c r="O92" s="224">
        <f t="shared" si="52"/>
        <v>9.1</v>
      </c>
      <c r="P92" s="224">
        <f t="shared" si="53"/>
        <v>10.4</v>
      </c>
      <c r="Q92" s="359"/>
      <c r="R92" s="359"/>
      <c r="S92" s="359"/>
      <c r="T92" s="359"/>
      <c r="U92" s="359"/>
      <c r="V92" s="359"/>
    </row>
    <row r="93" spans="2:22" x14ac:dyDescent="0.25">
      <c r="B93" s="390"/>
      <c r="C93" s="301"/>
      <c r="D93" s="301"/>
      <c r="E93" s="301"/>
      <c r="F93" s="73" t="s">
        <v>12</v>
      </c>
      <c r="G93" s="224">
        <v>791</v>
      </c>
      <c r="H93" s="81">
        <v>3</v>
      </c>
      <c r="I93" s="81">
        <v>4</v>
      </c>
      <c r="J93" s="81">
        <v>5</v>
      </c>
      <c r="K93" s="81">
        <v>5</v>
      </c>
      <c r="L93" s="81">
        <v>5</v>
      </c>
      <c r="M93" s="81">
        <v>7</v>
      </c>
      <c r="N93" s="224">
        <f t="shared" si="51"/>
        <v>2.3730000000000002</v>
      </c>
      <c r="O93" s="224">
        <f t="shared" si="52"/>
        <v>3.1640000000000001</v>
      </c>
      <c r="P93" s="224">
        <f t="shared" si="53"/>
        <v>3.9550000000000001</v>
      </c>
      <c r="Q93" s="359"/>
      <c r="R93" s="359"/>
      <c r="S93" s="359"/>
      <c r="T93" s="359"/>
      <c r="U93" s="359"/>
      <c r="V93" s="359"/>
    </row>
    <row r="94" spans="2:22" ht="15.75" x14ac:dyDescent="0.25">
      <c r="B94" s="390"/>
      <c r="C94" s="301"/>
      <c r="D94" s="301"/>
      <c r="E94" s="301"/>
      <c r="F94" s="74" t="s">
        <v>28</v>
      </c>
      <c r="G94" s="224">
        <v>80</v>
      </c>
      <c r="H94" s="84">
        <v>0.2</v>
      </c>
      <c r="I94" s="84">
        <v>0.2</v>
      </c>
      <c r="J94" s="84">
        <v>0.3</v>
      </c>
      <c r="K94" s="84">
        <v>0.2</v>
      </c>
      <c r="L94" s="84">
        <v>0.2</v>
      </c>
      <c r="M94" s="84">
        <v>0.3</v>
      </c>
      <c r="N94" s="224">
        <f t="shared" si="51"/>
        <v>1.6E-2</v>
      </c>
      <c r="O94" s="224">
        <f t="shared" si="52"/>
        <v>1.6E-2</v>
      </c>
      <c r="P94" s="224">
        <f t="shared" si="53"/>
        <v>2.4E-2</v>
      </c>
      <c r="Q94" s="359"/>
      <c r="R94" s="359"/>
      <c r="S94" s="359"/>
      <c r="T94" s="359"/>
      <c r="U94" s="359"/>
      <c r="V94" s="359"/>
    </row>
    <row r="95" spans="2:22" ht="30" x14ac:dyDescent="0.25">
      <c r="B95" s="368" t="s">
        <v>124</v>
      </c>
      <c r="C95" s="367">
        <v>50</v>
      </c>
      <c r="D95" s="367">
        <v>50</v>
      </c>
      <c r="E95" s="367">
        <v>50</v>
      </c>
      <c r="F95" s="241" t="s">
        <v>125</v>
      </c>
      <c r="G95" s="224">
        <v>412</v>
      </c>
      <c r="H95" s="81">
        <v>30</v>
      </c>
      <c r="I95" s="81">
        <v>30</v>
      </c>
      <c r="J95" s="81">
        <v>30</v>
      </c>
      <c r="K95" s="81">
        <v>30</v>
      </c>
      <c r="L95" s="81">
        <v>30</v>
      </c>
      <c r="M95" s="81">
        <v>30</v>
      </c>
      <c r="N95" s="224">
        <f t="shared" si="51"/>
        <v>12.36</v>
      </c>
      <c r="O95" s="224">
        <f t="shared" si="52"/>
        <v>12.36</v>
      </c>
      <c r="P95" s="224">
        <f t="shared" si="53"/>
        <v>12.36</v>
      </c>
      <c r="Q95" s="354">
        <f>SUM(N95:N105)</f>
        <v>97.353499999999997</v>
      </c>
      <c r="R95" s="354">
        <f>SUM(O95:O105)</f>
        <v>97.353499999999997</v>
      </c>
      <c r="S95" s="354">
        <f>SUM(P95:P105)</f>
        <v>97.353499999999997</v>
      </c>
      <c r="T95" s="354">
        <f>Q95*1.5</f>
        <v>146.03025</v>
      </c>
      <c r="U95" s="354">
        <f>R95*1.5</f>
        <v>146.03025</v>
      </c>
      <c r="V95" s="418">
        <f>S95*1.5</f>
        <v>146.03025</v>
      </c>
    </row>
    <row r="96" spans="2:22" ht="30" x14ac:dyDescent="0.25">
      <c r="B96" s="368"/>
      <c r="C96" s="367"/>
      <c r="D96" s="367"/>
      <c r="E96" s="367"/>
      <c r="F96" s="241" t="s">
        <v>126</v>
      </c>
      <c r="G96" s="224">
        <v>412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81">
        <v>2</v>
      </c>
      <c r="N96" s="224">
        <f t="shared" si="51"/>
        <v>0.82399999999999995</v>
      </c>
      <c r="O96" s="224">
        <f t="shared" si="52"/>
        <v>0.82399999999999995</v>
      </c>
      <c r="P96" s="224">
        <f t="shared" si="53"/>
        <v>0.82399999999999995</v>
      </c>
      <c r="Q96" s="362"/>
      <c r="R96" s="362"/>
      <c r="S96" s="362"/>
      <c r="T96" s="362"/>
      <c r="U96" s="362"/>
      <c r="V96" s="419"/>
    </row>
    <row r="97" spans="2:22" x14ac:dyDescent="0.25">
      <c r="B97" s="368"/>
      <c r="C97" s="367"/>
      <c r="D97" s="367"/>
      <c r="E97" s="367"/>
      <c r="F97" s="241" t="s">
        <v>38</v>
      </c>
      <c r="G97" s="224">
        <v>425</v>
      </c>
      <c r="H97" s="81">
        <v>4</v>
      </c>
      <c r="I97" s="81">
        <v>4</v>
      </c>
      <c r="J97" s="81">
        <v>4</v>
      </c>
      <c r="K97" s="81">
        <v>4</v>
      </c>
      <c r="L97" s="81">
        <v>4</v>
      </c>
      <c r="M97" s="81">
        <v>4</v>
      </c>
      <c r="N97" s="224">
        <f t="shared" si="51"/>
        <v>1.7</v>
      </c>
      <c r="O97" s="224">
        <f t="shared" si="52"/>
        <v>1.7</v>
      </c>
      <c r="P97" s="224">
        <f t="shared" si="53"/>
        <v>1.7</v>
      </c>
      <c r="Q97" s="362"/>
      <c r="R97" s="362"/>
      <c r="S97" s="362"/>
      <c r="T97" s="362"/>
      <c r="U97" s="362"/>
      <c r="V97" s="419"/>
    </row>
    <row r="98" spans="2:22" x14ac:dyDescent="0.25">
      <c r="B98" s="368"/>
      <c r="C98" s="367"/>
      <c r="D98" s="367"/>
      <c r="E98" s="367"/>
      <c r="F98" s="241" t="s">
        <v>127</v>
      </c>
      <c r="G98" s="224">
        <v>4560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81">
        <v>1</v>
      </c>
      <c r="N98" s="224">
        <f t="shared" si="51"/>
        <v>4.5599999999999996</v>
      </c>
      <c r="O98" s="224">
        <f t="shared" si="52"/>
        <v>4.5599999999999996</v>
      </c>
      <c r="P98" s="224">
        <f t="shared" si="53"/>
        <v>4.5599999999999996</v>
      </c>
      <c r="Q98" s="362"/>
      <c r="R98" s="362"/>
      <c r="S98" s="362"/>
      <c r="T98" s="362"/>
      <c r="U98" s="362"/>
      <c r="V98" s="419"/>
    </row>
    <row r="99" spans="2:22" x14ac:dyDescent="0.25">
      <c r="B99" s="368"/>
      <c r="C99" s="367"/>
      <c r="D99" s="367"/>
      <c r="E99" s="367"/>
      <c r="F99" s="241" t="s">
        <v>131</v>
      </c>
      <c r="G99" s="224">
        <v>517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81">
        <v>5</v>
      </c>
      <c r="N99" s="224">
        <f t="shared" si="51"/>
        <v>2.585</v>
      </c>
      <c r="O99" s="224">
        <f t="shared" si="52"/>
        <v>2.585</v>
      </c>
      <c r="P99" s="224">
        <f t="shared" si="53"/>
        <v>2.585</v>
      </c>
      <c r="Q99" s="362"/>
      <c r="R99" s="362"/>
      <c r="S99" s="362"/>
      <c r="T99" s="362"/>
      <c r="U99" s="362"/>
      <c r="V99" s="419"/>
    </row>
    <row r="100" spans="2:22" x14ac:dyDescent="0.25">
      <c r="B100" s="368"/>
      <c r="C100" s="367"/>
      <c r="D100" s="367"/>
      <c r="E100" s="367"/>
      <c r="F100" s="241" t="s">
        <v>61</v>
      </c>
      <c r="G100" s="224">
        <v>417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81">
        <v>9</v>
      </c>
      <c r="N100" s="224">
        <f t="shared" si="51"/>
        <v>3.7530000000000001</v>
      </c>
      <c r="O100" s="224">
        <f t="shared" si="52"/>
        <v>3.7530000000000001</v>
      </c>
      <c r="P100" s="224">
        <f t="shared" si="53"/>
        <v>3.7530000000000001</v>
      </c>
      <c r="Q100" s="362"/>
      <c r="R100" s="362"/>
      <c r="S100" s="362"/>
      <c r="T100" s="362"/>
      <c r="U100" s="362"/>
      <c r="V100" s="419"/>
    </row>
    <row r="101" spans="2:22" x14ac:dyDescent="0.25">
      <c r="B101" s="368"/>
      <c r="C101" s="367"/>
      <c r="D101" s="367"/>
      <c r="E101" s="367"/>
      <c r="F101" s="241" t="s">
        <v>120</v>
      </c>
      <c r="G101" s="117">
        <v>4998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81">
        <v>13</v>
      </c>
      <c r="N101" s="224">
        <f t="shared" si="51"/>
        <v>64.974000000000004</v>
      </c>
      <c r="O101" s="224">
        <f t="shared" si="52"/>
        <v>64.974000000000004</v>
      </c>
      <c r="P101" s="224">
        <f t="shared" si="53"/>
        <v>64.974000000000004</v>
      </c>
      <c r="Q101" s="362"/>
      <c r="R101" s="362"/>
      <c r="S101" s="362"/>
      <c r="T101" s="362"/>
      <c r="U101" s="362"/>
      <c r="V101" s="419"/>
    </row>
    <row r="102" spans="2:22" x14ac:dyDescent="0.25">
      <c r="B102" s="368"/>
      <c r="C102" s="367"/>
      <c r="D102" s="367"/>
      <c r="E102" s="367"/>
      <c r="F102" s="241" t="s">
        <v>128</v>
      </c>
      <c r="G102" s="224">
        <v>5895</v>
      </c>
      <c r="H102" s="81">
        <v>1</v>
      </c>
      <c r="I102" s="81">
        <v>1</v>
      </c>
      <c r="J102" s="81">
        <v>1</v>
      </c>
      <c r="K102" s="81">
        <v>1E-3</v>
      </c>
      <c r="L102" s="81">
        <v>1</v>
      </c>
      <c r="M102" s="81">
        <v>1</v>
      </c>
      <c r="N102" s="224">
        <f t="shared" si="51"/>
        <v>5.8949999999999996</v>
      </c>
      <c r="O102" s="224">
        <f t="shared" si="52"/>
        <v>5.8949999999999996</v>
      </c>
      <c r="P102" s="224">
        <f t="shared" si="53"/>
        <v>5.8949999999999996</v>
      </c>
      <c r="Q102" s="362"/>
      <c r="R102" s="362"/>
      <c r="S102" s="362"/>
      <c r="T102" s="362"/>
      <c r="U102" s="362"/>
      <c r="V102" s="419"/>
    </row>
    <row r="103" spans="2:22" x14ac:dyDescent="0.25">
      <c r="B103" s="368"/>
      <c r="C103" s="367"/>
      <c r="D103" s="367"/>
      <c r="E103" s="367"/>
      <c r="F103" s="241" t="s">
        <v>129</v>
      </c>
      <c r="G103" s="224">
        <v>80</v>
      </c>
      <c r="H103" s="84">
        <v>0.2</v>
      </c>
      <c r="I103" s="84">
        <v>0.2</v>
      </c>
      <c r="J103" s="84">
        <v>0.2</v>
      </c>
      <c r="K103" s="84">
        <v>0.2</v>
      </c>
      <c r="L103" s="84">
        <v>0.2</v>
      </c>
      <c r="M103" s="84">
        <v>0.2</v>
      </c>
      <c r="N103" s="224">
        <f t="shared" si="51"/>
        <v>1.6E-2</v>
      </c>
      <c r="O103" s="224">
        <f t="shared" si="52"/>
        <v>1.6E-2</v>
      </c>
      <c r="P103" s="224">
        <f t="shared" si="53"/>
        <v>1.6E-2</v>
      </c>
      <c r="Q103" s="362"/>
      <c r="R103" s="362"/>
      <c r="S103" s="362"/>
      <c r="T103" s="362"/>
      <c r="U103" s="362"/>
      <c r="V103" s="419"/>
    </row>
    <row r="104" spans="2:22" x14ac:dyDescent="0.25">
      <c r="B104" s="368"/>
      <c r="C104" s="367"/>
      <c r="D104" s="367"/>
      <c r="E104" s="367"/>
      <c r="F104" s="241" t="s">
        <v>130</v>
      </c>
      <c r="G104" s="224">
        <v>5650</v>
      </c>
      <c r="H104" s="224">
        <v>0.03</v>
      </c>
      <c r="I104" s="224">
        <v>0.03</v>
      </c>
      <c r="J104" s="224">
        <v>0.03</v>
      </c>
      <c r="K104" s="224">
        <v>0.03</v>
      </c>
      <c r="L104" s="224">
        <v>0.03</v>
      </c>
      <c r="M104" s="224">
        <v>0.03</v>
      </c>
      <c r="N104" s="226">
        <f t="shared" ref="N104:N109" si="54">H104*G104/1000</f>
        <v>0.16950000000000001</v>
      </c>
      <c r="O104" s="226">
        <f t="shared" ref="O104:O109" si="55">I104*G104/1000</f>
        <v>0.16950000000000001</v>
      </c>
      <c r="P104" s="243">
        <f t="shared" ref="P104:P109" si="56">J104*G104/1000</f>
        <v>0.16950000000000001</v>
      </c>
      <c r="Q104" s="362"/>
      <c r="R104" s="362"/>
      <c r="S104" s="362"/>
      <c r="T104" s="362"/>
      <c r="U104" s="362"/>
      <c r="V104" s="419"/>
    </row>
    <row r="105" spans="2:22" x14ac:dyDescent="0.25">
      <c r="B105" s="368"/>
      <c r="C105" s="367"/>
      <c r="D105" s="367"/>
      <c r="E105" s="367"/>
      <c r="F105" s="241" t="s">
        <v>131</v>
      </c>
      <c r="G105" s="224">
        <v>517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81">
        <v>1</v>
      </c>
      <c r="N105" s="226">
        <f t="shared" si="54"/>
        <v>0.51700000000000002</v>
      </c>
      <c r="O105" s="226">
        <f t="shared" si="55"/>
        <v>0.51700000000000002</v>
      </c>
      <c r="P105" s="243">
        <f t="shared" si="56"/>
        <v>0.51700000000000002</v>
      </c>
      <c r="Q105" s="355"/>
      <c r="R105" s="355"/>
      <c r="S105" s="355"/>
      <c r="T105" s="355"/>
      <c r="U105" s="355"/>
      <c r="V105" s="420"/>
    </row>
    <row r="106" spans="2:22" ht="15.75" x14ac:dyDescent="0.25">
      <c r="B106" s="298" t="s">
        <v>50</v>
      </c>
      <c r="C106" s="402" t="s">
        <v>46</v>
      </c>
      <c r="D106" s="402" t="s">
        <v>46</v>
      </c>
      <c r="E106" s="402" t="s">
        <v>46</v>
      </c>
      <c r="F106" s="74" t="s">
        <v>42</v>
      </c>
      <c r="G106" s="224">
        <v>1488</v>
      </c>
      <c r="H106" s="84">
        <v>40</v>
      </c>
      <c r="I106" s="84">
        <v>40</v>
      </c>
      <c r="J106" s="84">
        <v>40</v>
      </c>
      <c r="K106" s="84">
        <v>20</v>
      </c>
      <c r="L106" s="84">
        <v>20</v>
      </c>
      <c r="M106" s="84">
        <v>20</v>
      </c>
      <c r="N106" s="224">
        <f t="shared" si="54"/>
        <v>59.52</v>
      </c>
      <c r="O106" s="224">
        <f t="shared" si="55"/>
        <v>59.52</v>
      </c>
      <c r="P106" s="224">
        <f t="shared" si="56"/>
        <v>59.52</v>
      </c>
      <c r="Q106" s="354">
        <f>SUM(N106:N108)</f>
        <v>127.63400000000001</v>
      </c>
      <c r="R106" s="354">
        <f t="shared" ref="R106:S106" si="57">SUM(O106:O108)</f>
        <v>127.63400000000001</v>
      </c>
      <c r="S106" s="354">
        <f t="shared" si="57"/>
        <v>127.63400000000001</v>
      </c>
      <c r="T106" s="354">
        <f>Q106*1.5</f>
        <v>191.45100000000002</v>
      </c>
      <c r="U106" s="354">
        <f>R106*1.5</f>
        <v>191.45100000000002</v>
      </c>
      <c r="V106" s="354">
        <f>S106*1.5</f>
        <v>191.45100000000002</v>
      </c>
    </row>
    <row r="107" spans="2:22" ht="15.75" x14ac:dyDescent="0.25">
      <c r="B107" s="299"/>
      <c r="C107" s="309"/>
      <c r="D107" s="309"/>
      <c r="E107" s="309"/>
      <c r="F107" s="74" t="s">
        <v>51</v>
      </c>
      <c r="G107" s="224">
        <v>751</v>
      </c>
      <c r="H107" s="84">
        <v>89</v>
      </c>
      <c r="I107" s="84">
        <v>89</v>
      </c>
      <c r="J107" s="84">
        <v>89</v>
      </c>
      <c r="K107" s="84">
        <v>60</v>
      </c>
      <c r="L107" s="84">
        <v>60</v>
      </c>
      <c r="M107" s="84">
        <v>60</v>
      </c>
      <c r="N107" s="224">
        <f t="shared" si="54"/>
        <v>66.838999999999999</v>
      </c>
      <c r="O107" s="224">
        <f t="shared" si="55"/>
        <v>66.838999999999999</v>
      </c>
      <c r="P107" s="224">
        <f t="shared" si="56"/>
        <v>66.838999999999999</v>
      </c>
      <c r="Q107" s="362"/>
      <c r="R107" s="362"/>
      <c r="S107" s="362"/>
      <c r="T107" s="362"/>
      <c r="U107" s="362"/>
      <c r="V107" s="362"/>
    </row>
    <row r="108" spans="2:22" ht="15.75" x14ac:dyDescent="0.25">
      <c r="B108" s="375"/>
      <c r="C108" s="310"/>
      <c r="D108" s="310"/>
      <c r="E108" s="310"/>
      <c r="F108" s="74" t="s">
        <v>32</v>
      </c>
      <c r="G108" s="224">
        <v>425</v>
      </c>
      <c r="H108" s="84">
        <v>3</v>
      </c>
      <c r="I108" s="84">
        <v>3</v>
      </c>
      <c r="J108" s="84">
        <v>3</v>
      </c>
      <c r="K108" s="84">
        <v>3</v>
      </c>
      <c r="L108" s="84">
        <v>3</v>
      </c>
      <c r="M108" s="84">
        <v>3</v>
      </c>
      <c r="N108" s="224">
        <f t="shared" si="54"/>
        <v>1.2749999999999999</v>
      </c>
      <c r="O108" s="224">
        <f t="shared" si="55"/>
        <v>1.2749999999999999</v>
      </c>
      <c r="P108" s="224">
        <f t="shared" si="56"/>
        <v>1.2749999999999999</v>
      </c>
      <c r="Q108" s="355"/>
      <c r="R108" s="355"/>
      <c r="S108" s="355"/>
      <c r="T108" s="355"/>
      <c r="U108" s="355"/>
      <c r="V108" s="355"/>
    </row>
    <row r="109" spans="2:22" ht="30.75" thickBot="1" x14ac:dyDescent="0.3">
      <c r="B109" s="106" t="s">
        <v>110</v>
      </c>
      <c r="C109" s="107">
        <v>30</v>
      </c>
      <c r="D109" s="107">
        <v>50</v>
      </c>
      <c r="E109" s="107">
        <v>50</v>
      </c>
      <c r="F109" s="108" t="s">
        <v>110</v>
      </c>
      <c r="G109" s="111">
        <v>550</v>
      </c>
      <c r="H109" s="110">
        <v>30</v>
      </c>
      <c r="I109" s="110">
        <v>50</v>
      </c>
      <c r="J109" s="110">
        <v>50</v>
      </c>
      <c r="K109" s="110">
        <v>30</v>
      </c>
      <c r="L109" s="110">
        <v>50</v>
      </c>
      <c r="M109" s="110">
        <v>50</v>
      </c>
      <c r="N109" s="111">
        <f t="shared" si="54"/>
        <v>16.5</v>
      </c>
      <c r="O109" s="111">
        <f t="shared" si="55"/>
        <v>27.5</v>
      </c>
      <c r="P109" s="112">
        <f t="shared" si="56"/>
        <v>27.5</v>
      </c>
      <c r="Q109" s="111">
        <f>SUM(N109)</f>
        <v>16.5</v>
      </c>
      <c r="R109" s="111">
        <f t="shared" ref="R109:S109" si="58">SUM(O109)</f>
        <v>27.5</v>
      </c>
      <c r="S109" s="111">
        <f t="shared" si="58"/>
        <v>27.5</v>
      </c>
      <c r="T109" s="111">
        <f>Q109*1.5</f>
        <v>24.75</v>
      </c>
      <c r="U109" s="111">
        <f>R109*1.5</f>
        <v>41.25</v>
      </c>
      <c r="V109" s="166">
        <f>S109*1.5</f>
        <v>41.25</v>
      </c>
    </row>
    <row r="110" spans="2:22" ht="15.75" thickBot="1" x14ac:dyDescent="0.3">
      <c r="B110" s="413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97">
        <f t="shared" ref="Q110:V110" si="59">SUM(Q86:Q109)</f>
        <v>564.59850000000006</v>
      </c>
      <c r="R110" s="167">
        <f t="shared" si="59"/>
        <v>670.01949999999999</v>
      </c>
      <c r="S110" s="167">
        <f t="shared" si="59"/>
        <v>764.73950000000013</v>
      </c>
      <c r="T110" s="167">
        <f t="shared" si="59"/>
        <v>846.89775000000009</v>
      </c>
      <c r="U110" s="167">
        <f t="shared" si="59"/>
        <v>1005.02925</v>
      </c>
      <c r="V110" s="168">
        <f t="shared" si="59"/>
        <v>1147.1092500000002</v>
      </c>
    </row>
    <row r="111" spans="2:22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</row>
    <row r="112" spans="2:22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</row>
    <row r="114" spans="2:22" ht="15.7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</row>
    <row r="115" spans="2:22" ht="15.75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"/>
      <c r="R115" s="3"/>
      <c r="S115" s="3"/>
      <c r="T115" s="3"/>
      <c r="U115" s="3"/>
      <c r="V115" s="3"/>
    </row>
    <row r="116" spans="2:22" ht="15.7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221"/>
      <c r="S116" s="221"/>
      <c r="T116" s="221"/>
      <c r="U116" s="221"/>
      <c r="V116" s="221"/>
    </row>
    <row r="117" spans="2:22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22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22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2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0">
    <mergeCell ref="Q95:Q105"/>
    <mergeCell ref="R95:R105"/>
    <mergeCell ref="S95:S105"/>
    <mergeCell ref="T95:T105"/>
    <mergeCell ref="U95:U105"/>
    <mergeCell ref="V95:V105"/>
    <mergeCell ref="V36:V38"/>
    <mergeCell ref="B39:B41"/>
    <mergeCell ref="C39:C41"/>
    <mergeCell ref="D39:D41"/>
    <mergeCell ref="E39:E41"/>
    <mergeCell ref="Q39:Q41"/>
    <mergeCell ref="R39:R41"/>
    <mergeCell ref="S39:S41"/>
    <mergeCell ref="T39:T41"/>
    <mergeCell ref="U39:U41"/>
    <mergeCell ref="V39:V41"/>
    <mergeCell ref="B36:B38"/>
    <mergeCell ref="C36:C38"/>
    <mergeCell ref="D36:D38"/>
    <mergeCell ref="E36:E38"/>
    <mergeCell ref="Q36:Q38"/>
    <mergeCell ref="R36:R38"/>
    <mergeCell ref="S36:S38"/>
    <mergeCell ref="T36:T38"/>
    <mergeCell ref="U36:U38"/>
    <mergeCell ref="V106:V108"/>
    <mergeCell ref="B110:P110"/>
    <mergeCell ref="Q86:Q94"/>
    <mergeCell ref="R86:R94"/>
    <mergeCell ref="S86:S94"/>
    <mergeCell ref="T86:T94"/>
    <mergeCell ref="U86:U94"/>
    <mergeCell ref="V86:V94"/>
    <mergeCell ref="Q106:Q108"/>
    <mergeCell ref="R106:R108"/>
    <mergeCell ref="S106:S108"/>
    <mergeCell ref="T106:T108"/>
    <mergeCell ref="U106:U108"/>
    <mergeCell ref="B54:B56"/>
    <mergeCell ref="C54:C56"/>
    <mergeCell ref="D54:D56"/>
    <mergeCell ref="E54:E56"/>
    <mergeCell ref="D47:D53"/>
    <mergeCell ref="E47:E53"/>
    <mergeCell ref="B47:B53"/>
    <mergeCell ref="C47:C53"/>
    <mergeCell ref="B46:V46"/>
    <mergeCell ref="D71:D74"/>
    <mergeCell ref="E71:E74"/>
    <mergeCell ref="B63:P63"/>
    <mergeCell ref="B64:B70"/>
    <mergeCell ref="C64:C70"/>
    <mergeCell ref="B2:P2"/>
    <mergeCell ref="B6:B7"/>
    <mergeCell ref="C6:E6"/>
    <mergeCell ref="F6:F7"/>
    <mergeCell ref="G6:G7"/>
    <mergeCell ref="H6:J6"/>
    <mergeCell ref="K6:M6"/>
    <mergeCell ref="N6:P6"/>
    <mergeCell ref="B10:B12"/>
    <mergeCell ref="C10:C12"/>
    <mergeCell ref="D10:D12"/>
    <mergeCell ref="E10:E12"/>
    <mergeCell ref="D64:D70"/>
    <mergeCell ref="E106:E108"/>
    <mergeCell ref="D106:D108"/>
    <mergeCell ref="C106:C108"/>
    <mergeCell ref="B106:B108"/>
    <mergeCell ref="B95:B105"/>
    <mergeCell ref="C95:C105"/>
    <mergeCell ref="D95:D105"/>
    <mergeCell ref="E95:E105"/>
    <mergeCell ref="E86:E94"/>
    <mergeCell ref="E75:E79"/>
    <mergeCell ref="B75:B79"/>
    <mergeCell ref="C75:C79"/>
    <mergeCell ref="B86:B94"/>
    <mergeCell ref="C86:C94"/>
    <mergeCell ref="D86:D94"/>
    <mergeCell ref="B62:P62"/>
    <mergeCell ref="Q13:Q18"/>
    <mergeCell ref="B23:P23"/>
    <mergeCell ref="Q54:Q56"/>
    <mergeCell ref="B85:P85"/>
    <mergeCell ref="E57:E59"/>
    <mergeCell ref="B57:B59"/>
    <mergeCell ref="C57:C59"/>
    <mergeCell ref="D57:D59"/>
    <mergeCell ref="D75:D79"/>
    <mergeCell ref="E64:E70"/>
    <mergeCell ref="B81:B82"/>
    <mergeCell ref="C81:C82"/>
    <mergeCell ref="D81:D82"/>
    <mergeCell ref="E81:E82"/>
    <mergeCell ref="Q57:Q59"/>
    <mergeCell ref="B71:B74"/>
    <mergeCell ref="C71:C74"/>
    <mergeCell ref="R13:R18"/>
    <mergeCell ref="S13:S18"/>
    <mergeCell ref="Q19:Q20"/>
    <mergeCell ref="R19:R20"/>
    <mergeCell ref="S19:S20"/>
    <mergeCell ref="Q6:S6"/>
    <mergeCell ref="T6:V6"/>
    <mergeCell ref="B8:V8"/>
    <mergeCell ref="B9:V9"/>
    <mergeCell ref="Q10:Q12"/>
    <mergeCell ref="R10:R12"/>
    <mergeCell ref="S10:S12"/>
    <mergeCell ref="B13:B18"/>
    <mergeCell ref="C13:C18"/>
    <mergeCell ref="D13:D18"/>
    <mergeCell ref="E13:E18"/>
    <mergeCell ref="B19:B20"/>
    <mergeCell ref="C19:C20"/>
    <mergeCell ref="D19:D20"/>
    <mergeCell ref="E19:E20"/>
    <mergeCell ref="T10:T12"/>
    <mergeCell ref="U10:U12"/>
    <mergeCell ref="V10:V12"/>
    <mergeCell ref="T13:T18"/>
    <mergeCell ref="U13:U18"/>
    <mergeCell ref="V13:V18"/>
    <mergeCell ref="T19:T20"/>
    <mergeCell ref="U19:U20"/>
    <mergeCell ref="V19:V20"/>
    <mergeCell ref="B45:P45"/>
    <mergeCell ref="Q25:Q29"/>
    <mergeCell ref="R25:R29"/>
    <mergeCell ref="S25:S29"/>
    <mergeCell ref="T25:T29"/>
    <mergeCell ref="U25:U29"/>
    <mergeCell ref="V25:V29"/>
    <mergeCell ref="Q30:Q35"/>
    <mergeCell ref="R30:R35"/>
    <mergeCell ref="S30:S35"/>
    <mergeCell ref="T30:T35"/>
    <mergeCell ref="U30:U35"/>
    <mergeCell ref="B25:B29"/>
    <mergeCell ref="C25:C29"/>
    <mergeCell ref="D25:D29"/>
    <mergeCell ref="E25:E29"/>
    <mergeCell ref="B30:B35"/>
    <mergeCell ref="C30:C35"/>
    <mergeCell ref="B24:V24"/>
    <mergeCell ref="V47:V53"/>
    <mergeCell ref="T54:T56"/>
    <mergeCell ref="U54:U56"/>
    <mergeCell ref="V54:V56"/>
    <mergeCell ref="T47:T53"/>
    <mergeCell ref="U47:U53"/>
    <mergeCell ref="D30:D35"/>
    <mergeCell ref="B42:B43"/>
    <mergeCell ref="C42:C43"/>
    <mergeCell ref="D42:D43"/>
    <mergeCell ref="E42:E43"/>
    <mergeCell ref="E30:E35"/>
    <mergeCell ref="V30:V35"/>
    <mergeCell ref="Q42:Q43"/>
    <mergeCell ref="R42:R43"/>
    <mergeCell ref="S42:S43"/>
    <mergeCell ref="T42:T43"/>
    <mergeCell ref="U42:U43"/>
    <mergeCell ref="V42:V43"/>
    <mergeCell ref="Q47:Q53"/>
    <mergeCell ref="R47:R53"/>
    <mergeCell ref="S47:S53"/>
    <mergeCell ref="R54:R56"/>
    <mergeCell ref="S54:S56"/>
    <mergeCell ref="T57:T59"/>
    <mergeCell ref="U57:U59"/>
    <mergeCell ref="V57:V59"/>
    <mergeCell ref="Q64:Q70"/>
    <mergeCell ref="R64:R70"/>
    <mergeCell ref="S64:S70"/>
    <mergeCell ref="T64:T70"/>
    <mergeCell ref="U64:U70"/>
    <mergeCell ref="V64:V70"/>
    <mergeCell ref="R57:R59"/>
    <mergeCell ref="S57:S59"/>
    <mergeCell ref="V81:V82"/>
    <mergeCell ref="Q81:Q82"/>
    <mergeCell ref="R81:R82"/>
    <mergeCell ref="S81:S82"/>
    <mergeCell ref="T81:T82"/>
    <mergeCell ref="U81:U82"/>
    <mergeCell ref="V71:V74"/>
    <mergeCell ref="Q75:Q79"/>
    <mergeCell ref="R75:R79"/>
    <mergeCell ref="S75:S79"/>
    <mergeCell ref="T75:T79"/>
    <mergeCell ref="U75:U79"/>
    <mergeCell ref="V75:V79"/>
    <mergeCell ref="Q71:Q74"/>
    <mergeCell ref="R71:R74"/>
    <mergeCell ref="S71:S74"/>
    <mergeCell ref="T71:T74"/>
    <mergeCell ref="U71:U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23F9-7D31-45A3-807A-E678DAFED9BD}">
  <dimension ref="A1:Y114"/>
  <sheetViews>
    <sheetView view="pageBreakPreview" topLeftCell="A41" zoomScale="98" zoomScaleNormal="98" zoomScaleSheetLayoutView="98" workbookViewId="0">
      <selection activeCell="D50" sqref="D50:D52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13"/>
      <c r="X1" s="13"/>
      <c r="Y1" s="3"/>
    </row>
    <row r="2" spans="1:25" x14ac:dyDescent="0.25">
      <c r="A2" s="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04" t="s">
        <v>0</v>
      </c>
      <c r="C6" s="406" t="s">
        <v>1</v>
      </c>
      <c r="D6" s="406"/>
      <c r="E6" s="406"/>
      <c r="F6" s="406" t="s">
        <v>2</v>
      </c>
      <c r="G6" s="408" t="s">
        <v>3</v>
      </c>
      <c r="H6" s="406" t="s">
        <v>4</v>
      </c>
      <c r="I6" s="406"/>
      <c r="J6" s="406"/>
      <c r="K6" s="406" t="s">
        <v>5</v>
      </c>
      <c r="L6" s="406"/>
      <c r="M6" s="406"/>
      <c r="N6" s="406" t="s">
        <v>108</v>
      </c>
      <c r="O6" s="406"/>
      <c r="P6" s="406"/>
      <c r="Q6" s="379" t="s">
        <v>6</v>
      </c>
      <c r="R6" s="379"/>
      <c r="S6" s="380"/>
      <c r="T6" s="381" t="s">
        <v>109</v>
      </c>
      <c r="U6" s="381"/>
      <c r="V6" s="382"/>
      <c r="W6" s="3"/>
      <c r="X6" s="3"/>
      <c r="Y6" s="3"/>
    </row>
    <row r="7" spans="1:25" ht="29.25" thickBot="1" x14ac:dyDescent="0.3">
      <c r="A7" s="3"/>
      <c r="B7" s="431"/>
      <c r="C7" s="236" t="s">
        <v>13</v>
      </c>
      <c r="D7" s="236" t="s">
        <v>7</v>
      </c>
      <c r="E7" s="236" t="s">
        <v>8</v>
      </c>
      <c r="F7" s="429"/>
      <c r="G7" s="432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33" t="s">
        <v>87</v>
      </c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3"/>
      <c r="X8" s="3"/>
      <c r="Y8" s="3"/>
    </row>
    <row r="9" spans="1:25" ht="18.75" customHeight="1" thickBot="1" x14ac:dyDescent="0.3">
      <c r="A9" s="3"/>
      <c r="B9" s="435" t="s">
        <v>33</v>
      </c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3"/>
      <c r="X9" s="3"/>
      <c r="Y9" s="3"/>
    </row>
    <row r="10" spans="1:25" ht="18.75" customHeight="1" x14ac:dyDescent="0.25">
      <c r="A10" s="3"/>
      <c r="B10" s="373" t="s">
        <v>82</v>
      </c>
      <c r="C10" s="300" t="s">
        <v>24</v>
      </c>
      <c r="D10" s="300" t="s">
        <v>25</v>
      </c>
      <c r="E10" s="300" t="s">
        <v>26</v>
      </c>
      <c r="F10" s="134" t="s">
        <v>80</v>
      </c>
      <c r="G10" s="234">
        <v>219</v>
      </c>
      <c r="H10" s="99">
        <v>35</v>
      </c>
      <c r="I10" s="99">
        <v>46</v>
      </c>
      <c r="J10" s="99">
        <v>57</v>
      </c>
      <c r="K10" s="99">
        <v>28</v>
      </c>
      <c r="L10" s="99">
        <v>38</v>
      </c>
      <c r="M10" s="99">
        <v>48</v>
      </c>
      <c r="N10" s="226">
        <f t="shared" ref="N10:N20" si="0">H10*G10/1000</f>
        <v>7.665</v>
      </c>
      <c r="O10" s="226">
        <f t="shared" ref="O10:O20" si="1">I10*G10/1000</f>
        <v>10.074</v>
      </c>
      <c r="P10" s="243">
        <f t="shared" ref="P10:P17" si="2">J10*G10/1000</f>
        <v>12.483000000000001</v>
      </c>
      <c r="Q10" s="354">
        <f>SUM(N10:N11)</f>
        <v>29.663</v>
      </c>
      <c r="R10" s="354">
        <f t="shared" ref="R10:S10" si="3">SUM(O10:O11)</f>
        <v>38.542000000000002</v>
      </c>
      <c r="S10" s="354">
        <f t="shared" si="3"/>
        <v>47.421000000000006</v>
      </c>
      <c r="T10" s="356">
        <f>Q10*1.5</f>
        <v>44.494500000000002</v>
      </c>
      <c r="U10" s="356">
        <f>R10*1.5</f>
        <v>57.813000000000002</v>
      </c>
      <c r="V10" s="356">
        <f>S10*1.5</f>
        <v>71.131500000000017</v>
      </c>
      <c r="W10" s="3"/>
      <c r="X10" s="3"/>
      <c r="Y10" s="3"/>
    </row>
    <row r="11" spans="1:25" ht="18.75" customHeight="1" x14ac:dyDescent="0.25">
      <c r="A11" s="3"/>
      <c r="B11" s="368"/>
      <c r="C11" s="301"/>
      <c r="D11" s="301"/>
      <c r="E11" s="301"/>
      <c r="F11" s="73" t="s">
        <v>92</v>
      </c>
      <c r="G11" s="224">
        <v>647</v>
      </c>
      <c r="H11" s="81">
        <v>34</v>
      </c>
      <c r="I11" s="81">
        <v>44</v>
      </c>
      <c r="J11" s="81">
        <v>54</v>
      </c>
      <c r="K11" s="81">
        <v>32</v>
      </c>
      <c r="L11" s="81">
        <v>42</v>
      </c>
      <c r="M11" s="81">
        <v>52</v>
      </c>
      <c r="N11" s="226">
        <f t="shared" si="0"/>
        <v>21.998000000000001</v>
      </c>
      <c r="O11" s="226">
        <f t="shared" si="1"/>
        <v>28.468</v>
      </c>
      <c r="P11" s="243">
        <f t="shared" si="2"/>
        <v>34.938000000000002</v>
      </c>
      <c r="Q11" s="355"/>
      <c r="R11" s="355"/>
      <c r="S11" s="355"/>
      <c r="T11" s="357"/>
      <c r="U11" s="357"/>
      <c r="V11" s="357"/>
      <c r="W11" s="3"/>
      <c r="X11" s="3"/>
      <c r="Y11" s="3"/>
    </row>
    <row r="12" spans="1:25" ht="16.5" customHeight="1" x14ac:dyDescent="0.25">
      <c r="A12" s="3"/>
      <c r="B12" s="299" t="s">
        <v>118</v>
      </c>
      <c r="C12" s="309" t="s">
        <v>46</v>
      </c>
      <c r="D12" s="309" t="s">
        <v>47</v>
      </c>
      <c r="E12" s="309" t="s">
        <v>48</v>
      </c>
      <c r="F12" s="147" t="s">
        <v>53</v>
      </c>
      <c r="G12" s="228">
        <v>1500</v>
      </c>
      <c r="H12" s="127">
        <v>85</v>
      </c>
      <c r="I12" s="127">
        <v>98</v>
      </c>
      <c r="J12" s="127">
        <v>105</v>
      </c>
      <c r="K12" s="127">
        <v>79</v>
      </c>
      <c r="L12" s="127">
        <v>83</v>
      </c>
      <c r="M12" s="127">
        <v>99</v>
      </c>
      <c r="N12" s="228">
        <f t="shared" si="0"/>
        <v>127.5</v>
      </c>
      <c r="O12" s="228">
        <f t="shared" si="1"/>
        <v>147</v>
      </c>
      <c r="P12" s="228">
        <f t="shared" si="2"/>
        <v>157.5</v>
      </c>
      <c r="Q12" s="359">
        <f>SUM(N12:N17)</f>
        <v>169.941</v>
      </c>
      <c r="R12" s="359">
        <f t="shared" ref="R12:S12" si="4">SUM(O12:O17)</f>
        <v>194.09700000000001</v>
      </c>
      <c r="S12" s="359">
        <f t="shared" si="4"/>
        <v>211.68099999999998</v>
      </c>
      <c r="T12" s="354">
        <f>(Q12*1.5)</f>
        <v>254.91149999999999</v>
      </c>
      <c r="U12" s="354">
        <f>(R12*1.5)</f>
        <v>291.14550000000003</v>
      </c>
      <c r="V12" s="354">
        <f>(S12*1.5)</f>
        <v>317.52149999999995</v>
      </c>
      <c r="W12" s="3"/>
      <c r="X12" s="3"/>
      <c r="Y12" s="3"/>
    </row>
    <row r="13" spans="1:25" x14ac:dyDescent="0.25">
      <c r="A13" s="3"/>
      <c r="B13" s="299"/>
      <c r="C13" s="309"/>
      <c r="D13" s="309"/>
      <c r="E13" s="309"/>
      <c r="F13" s="73" t="s">
        <v>52</v>
      </c>
      <c r="G13" s="224">
        <v>632</v>
      </c>
      <c r="H13" s="81">
        <v>45</v>
      </c>
      <c r="I13" s="81">
        <v>50</v>
      </c>
      <c r="J13" s="81">
        <v>55</v>
      </c>
      <c r="K13" s="81">
        <v>45</v>
      </c>
      <c r="L13" s="81">
        <v>50</v>
      </c>
      <c r="M13" s="81">
        <v>55</v>
      </c>
      <c r="N13" s="224">
        <f t="shared" si="0"/>
        <v>28.44</v>
      </c>
      <c r="O13" s="224">
        <f t="shared" si="1"/>
        <v>31.6</v>
      </c>
      <c r="P13" s="224">
        <f t="shared" si="2"/>
        <v>34.76</v>
      </c>
      <c r="Q13" s="359"/>
      <c r="R13" s="359"/>
      <c r="S13" s="359"/>
      <c r="T13" s="362"/>
      <c r="U13" s="362"/>
      <c r="V13" s="362"/>
      <c r="W13" s="3"/>
      <c r="X13" s="3"/>
      <c r="Y13" s="3"/>
    </row>
    <row r="14" spans="1:25" x14ac:dyDescent="0.25">
      <c r="A14" s="3"/>
      <c r="B14" s="299"/>
      <c r="C14" s="309"/>
      <c r="D14" s="309"/>
      <c r="E14" s="309"/>
      <c r="F14" s="73" t="s">
        <v>12</v>
      </c>
      <c r="G14" s="224">
        <v>791</v>
      </c>
      <c r="H14" s="81">
        <v>5</v>
      </c>
      <c r="I14" s="81">
        <v>5</v>
      </c>
      <c r="J14" s="81">
        <v>7</v>
      </c>
      <c r="K14" s="81">
        <v>5</v>
      </c>
      <c r="L14" s="81">
        <v>45</v>
      </c>
      <c r="M14" s="81">
        <v>7</v>
      </c>
      <c r="N14" s="224">
        <f t="shared" si="0"/>
        <v>3.9550000000000001</v>
      </c>
      <c r="O14" s="224">
        <f t="shared" si="1"/>
        <v>3.9550000000000001</v>
      </c>
      <c r="P14" s="224">
        <f t="shared" si="2"/>
        <v>5.5369999999999999</v>
      </c>
      <c r="Q14" s="359"/>
      <c r="R14" s="359"/>
      <c r="S14" s="359"/>
      <c r="T14" s="362"/>
      <c r="U14" s="362"/>
      <c r="V14" s="362"/>
      <c r="W14" s="3"/>
      <c r="X14" s="3"/>
      <c r="Y14" s="3"/>
    </row>
    <row r="15" spans="1:25" x14ac:dyDescent="0.25">
      <c r="A15" s="3"/>
      <c r="B15" s="299"/>
      <c r="C15" s="309"/>
      <c r="D15" s="309"/>
      <c r="E15" s="309"/>
      <c r="F15" s="73" t="s">
        <v>10</v>
      </c>
      <c r="G15" s="224">
        <v>219</v>
      </c>
      <c r="H15" s="81">
        <v>30</v>
      </c>
      <c r="I15" s="81">
        <v>34</v>
      </c>
      <c r="J15" s="81">
        <v>40</v>
      </c>
      <c r="K15" s="81">
        <v>26</v>
      </c>
      <c r="L15" s="81">
        <v>29</v>
      </c>
      <c r="M15" s="81">
        <v>33</v>
      </c>
      <c r="N15" s="224">
        <f t="shared" si="0"/>
        <v>6.57</v>
      </c>
      <c r="O15" s="224">
        <f t="shared" si="1"/>
        <v>7.4459999999999997</v>
      </c>
      <c r="P15" s="224">
        <f t="shared" si="2"/>
        <v>8.76</v>
      </c>
      <c r="Q15" s="359"/>
      <c r="R15" s="359"/>
      <c r="S15" s="359"/>
      <c r="T15" s="362"/>
      <c r="U15" s="362"/>
      <c r="V15" s="362"/>
      <c r="W15" s="3"/>
      <c r="X15" s="3"/>
      <c r="Y15" s="3"/>
    </row>
    <row r="16" spans="1:25" x14ac:dyDescent="0.25">
      <c r="A16" s="3"/>
      <c r="B16" s="299"/>
      <c r="C16" s="309"/>
      <c r="D16" s="309"/>
      <c r="E16" s="309"/>
      <c r="F16" s="73" t="s">
        <v>11</v>
      </c>
      <c r="G16" s="224">
        <v>204</v>
      </c>
      <c r="H16" s="81">
        <v>17</v>
      </c>
      <c r="I16" s="81">
        <v>20</v>
      </c>
      <c r="J16" s="81">
        <v>25</v>
      </c>
      <c r="K16" s="81">
        <v>12</v>
      </c>
      <c r="L16" s="81">
        <v>17</v>
      </c>
      <c r="M16" s="81">
        <v>21</v>
      </c>
      <c r="N16" s="224">
        <f t="shared" si="0"/>
        <v>3.468</v>
      </c>
      <c r="O16" s="224">
        <f t="shared" si="1"/>
        <v>4.08</v>
      </c>
      <c r="P16" s="224">
        <f t="shared" si="2"/>
        <v>5.0999999999999996</v>
      </c>
      <c r="Q16" s="359"/>
      <c r="R16" s="359"/>
      <c r="S16" s="359"/>
      <c r="T16" s="362"/>
      <c r="U16" s="362"/>
      <c r="V16" s="362"/>
      <c r="W16" s="3"/>
      <c r="X16" s="3"/>
      <c r="Y16" s="3"/>
    </row>
    <row r="17" spans="1:25" ht="15.75" x14ac:dyDescent="0.25">
      <c r="A17" s="3"/>
      <c r="B17" s="375"/>
      <c r="C17" s="310"/>
      <c r="D17" s="310"/>
      <c r="E17" s="310"/>
      <c r="F17" s="74" t="s">
        <v>28</v>
      </c>
      <c r="G17" s="224">
        <v>80</v>
      </c>
      <c r="H17" s="84">
        <v>0.1</v>
      </c>
      <c r="I17" s="84">
        <v>0.2</v>
      </c>
      <c r="J17" s="84">
        <v>0.3</v>
      </c>
      <c r="K17" s="84">
        <v>0.1</v>
      </c>
      <c r="L17" s="84">
        <v>0.2</v>
      </c>
      <c r="M17" s="84">
        <v>0.3</v>
      </c>
      <c r="N17" s="224">
        <f t="shared" si="0"/>
        <v>8.0000000000000002E-3</v>
      </c>
      <c r="O17" s="224">
        <f t="shared" si="1"/>
        <v>1.6E-2</v>
      </c>
      <c r="P17" s="224">
        <f t="shared" si="2"/>
        <v>2.4E-2</v>
      </c>
      <c r="Q17" s="359"/>
      <c r="R17" s="359"/>
      <c r="S17" s="359"/>
      <c r="T17" s="355"/>
      <c r="U17" s="355"/>
      <c r="V17" s="355"/>
      <c r="W17" s="3"/>
      <c r="X17" s="3"/>
      <c r="Y17" s="3"/>
    </row>
    <row r="18" spans="1:25" ht="15.75" customHeight="1" x14ac:dyDescent="0.25">
      <c r="A18" s="3"/>
      <c r="B18" s="298" t="s">
        <v>54</v>
      </c>
      <c r="C18" s="396">
        <v>200</v>
      </c>
      <c r="D18" s="396">
        <v>200</v>
      </c>
      <c r="E18" s="396">
        <v>200</v>
      </c>
      <c r="F18" s="74" t="s">
        <v>55</v>
      </c>
      <c r="G18" s="224">
        <v>3700.96</v>
      </c>
      <c r="H18" s="81">
        <v>7</v>
      </c>
      <c r="I18" s="81">
        <v>7</v>
      </c>
      <c r="J18" s="81">
        <v>7</v>
      </c>
      <c r="K18" s="81">
        <v>7</v>
      </c>
      <c r="L18" s="81">
        <v>7</v>
      </c>
      <c r="M18" s="81">
        <v>7</v>
      </c>
      <c r="N18" s="224">
        <f t="shared" si="0"/>
        <v>25.90672</v>
      </c>
      <c r="O18" s="224">
        <f t="shared" si="1"/>
        <v>25.90672</v>
      </c>
      <c r="P18" s="224">
        <f t="shared" ref="P18:P19" si="5">H18*G18/1000</f>
        <v>25.90672</v>
      </c>
      <c r="Q18" s="354">
        <f>SUM(N18:N20)</f>
        <v>102.24172000000002</v>
      </c>
      <c r="R18" s="354">
        <f>SUM(O18:O20)</f>
        <v>102.24172000000002</v>
      </c>
      <c r="S18" s="354">
        <f>SUM(P18:P20)</f>
        <v>102.24172000000002</v>
      </c>
      <c r="T18" s="356">
        <f>Q18*1.5</f>
        <v>153.36258000000004</v>
      </c>
      <c r="U18" s="356">
        <f>R18*1.5</f>
        <v>153.36258000000004</v>
      </c>
      <c r="V18" s="356">
        <f>S18*1.5</f>
        <v>153.36258000000004</v>
      </c>
      <c r="W18" s="3"/>
      <c r="X18" s="3"/>
      <c r="Y18" s="3"/>
    </row>
    <row r="19" spans="1:25" ht="15.75" x14ac:dyDescent="0.25">
      <c r="A19" s="3"/>
      <c r="B19" s="375"/>
      <c r="C19" s="397"/>
      <c r="D19" s="397"/>
      <c r="E19" s="397"/>
      <c r="F19" s="74" t="s">
        <v>56</v>
      </c>
      <c r="G19" s="224">
        <v>417</v>
      </c>
      <c r="H19" s="81">
        <v>180</v>
      </c>
      <c r="I19" s="81">
        <v>180</v>
      </c>
      <c r="J19" s="81">
        <v>180</v>
      </c>
      <c r="K19" s="81">
        <v>180</v>
      </c>
      <c r="L19" s="81">
        <v>180</v>
      </c>
      <c r="M19" s="81">
        <v>180</v>
      </c>
      <c r="N19" s="224">
        <f t="shared" si="0"/>
        <v>75.06</v>
      </c>
      <c r="O19" s="224">
        <f t="shared" si="1"/>
        <v>75.06</v>
      </c>
      <c r="P19" s="224">
        <f t="shared" si="5"/>
        <v>75.06</v>
      </c>
      <c r="Q19" s="355"/>
      <c r="R19" s="355"/>
      <c r="S19" s="355"/>
      <c r="T19" s="357"/>
      <c r="U19" s="357"/>
      <c r="V19" s="357"/>
      <c r="W19" s="3"/>
      <c r="X19" s="3"/>
      <c r="Y19" s="3"/>
    </row>
    <row r="20" spans="1:25" ht="15.75" customHeight="1" x14ac:dyDescent="0.25">
      <c r="A20" s="3"/>
      <c r="B20" s="368"/>
      <c r="C20" s="367"/>
      <c r="D20" s="367"/>
      <c r="E20" s="367"/>
      <c r="F20" s="74" t="s">
        <v>38</v>
      </c>
      <c r="G20" s="224">
        <v>425</v>
      </c>
      <c r="H20" s="81">
        <v>3</v>
      </c>
      <c r="I20" s="81">
        <v>3</v>
      </c>
      <c r="J20" s="81">
        <v>3</v>
      </c>
      <c r="K20" s="81">
        <v>3</v>
      </c>
      <c r="L20" s="81">
        <v>3</v>
      </c>
      <c r="M20" s="81">
        <v>3</v>
      </c>
      <c r="N20" s="224">
        <f t="shared" si="0"/>
        <v>1.2749999999999999</v>
      </c>
      <c r="O20" s="224">
        <f t="shared" si="1"/>
        <v>1.2749999999999999</v>
      </c>
      <c r="P20" s="224">
        <f>J20*G20/1000</f>
        <v>1.2749999999999999</v>
      </c>
      <c r="Q20" s="359"/>
      <c r="R20" s="359"/>
      <c r="S20" s="359"/>
      <c r="T20" s="360"/>
      <c r="U20" s="360"/>
      <c r="V20" s="360"/>
      <c r="W20" s="3"/>
      <c r="X20" s="3"/>
      <c r="Y20" s="3"/>
    </row>
    <row r="21" spans="1:25" ht="15.75" x14ac:dyDescent="0.25">
      <c r="A21" s="3"/>
      <c r="B21" s="89" t="s">
        <v>67</v>
      </c>
      <c r="C21" s="90">
        <v>120</v>
      </c>
      <c r="D21" s="90">
        <v>120</v>
      </c>
      <c r="E21" s="90">
        <v>120</v>
      </c>
      <c r="F21" s="74" t="s">
        <v>51</v>
      </c>
      <c r="G21" s="224">
        <v>751</v>
      </c>
      <c r="H21" s="81">
        <v>150</v>
      </c>
      <c r="I21" s="81">
        <v>150</v>
      </c>
      <c r="J21" s="81">
        <v>150</v>
      </c>
      <c r="K21" s="81">
        <v>120</v>
      </c>
      <c r="L21" s="81">
        <v>120</v>
      </c>
      <c r="M21" s="81">
        <v>120</v>
      </c>
      <c r="N21" s="224">
        <f t="shared" ref="N21:N22" si="6">H21*G21/1000</f>
        <v>112.65</v>
      </c>
      <c r="O21" s="224">
        <f t="shared" ref="O21:O22" si="7">I21*G21/1000</f>
        <v>112.65</v>
      </c>
      <c r="P21" s="91">
        <f t="shared" ref="P21:P22" si="8">J21*G21/1000</f>
        <v>112.65</v>
      </c>
      <c r="Q21" s="224">
        <f t="shared" ref="Q21:Q22" si="9">SUM(N21)</f>
        <v>112.65</v>
      </c>
      <c r="R21" s="224">
        <f t="shared" ref="R21:S22" si="10">SUM(O21)</f>
        <v>112.65</v>
      </c>
      <c r="S21" s="224">
        <f t="shared" si="10"/>
        <v>112.65</v>
      </c>
      <c r="T21" s="235">
        <f t="shared" ref="T21:V22" si="11">Q21*1.5</f>
        <v>168.97500000000002</v>
      </c>
      <c r="U21" s="169">
        <f t="shared" si="11"/>
        <v>168.97500000000002</v>
      </c>
      <c r="V21" s="235">
        <f t="shared" si="11"/>
        <v>168.97500000000002</v>
      </c>
      <c r="W21" s="3"/>
      <c r="X21" s="3"/>
      <c r="Y21" s="3"/>
    </row>
    <row r="22" spans="1:25" ht="30.75" thickBot="1" x14ac:dyDescent="0.3">
      <c r="A22" s="3"/>
      <c r="B22" s="106" t="s">
        <v>110</v>
      </c>
      <c r="C22" s="107">
        <v>30</v>
      </c>
      <c r="D22" s="107">
        <v>50</v>
      </c>
      <c r="E22" s="107">
        <v>50</v>
      </c>
      <c r="F22" s="108" t="s">
        <v>110</v>
      </c>
      <c r="G22" s="170">
        <v>550</v>
      </c>
      <c r="H22" s="171">
        <v>30</v>
      </c>
      <c r="I22" s="171">
        <v>50</v>
      </c>
      <c r="J22" s="171">
        <v>50</v>
      </c>
      <c r="K22" s="171">
        <v>30</v>
      </c>
      <c r="L22" s="171">
        <v>50</v>
      </c>
      <c r="M22" s="171">
        <v>50</v>
      </c>
      <c r="N22" s="111">
        <f t="shared" si="6"/>
        <v>16.5</v>
      </c>
      <c r="O22" s="111">
        <f t="shared" si="7"/>
        <v>27.5</v>
      </c>
      <c r="P22" s="112">
        <f t="shared" si="8"/>
        <v>27.5</v>
      </c>
      <c r="Q22" s="111">
        <f t="shared" si="9"/>
        <v>16.5</v>
      </c>
      <c r="R22" s="111">
        <f t="shared" si="10"/>
        <v>27.5</v>
      </c>
      <c r="S22" s="111">
        <f t="shared" si="10"/>
        <v>27.5</v>
      </c>
      <c r="T22" s="172">
        <f t="shared" si="11"/>
        <v>24.75</v>
      </c>
      <c r="U22" s="173">
        <f t="shared" si="11"/>
        <v>41.25</v>
      </c>
      <c r="V22" s="172">
        <f t="shared" si="11"/>
        <v>41.25</v>
      </c>
      <c r="W22" s="3"/>
      <c r="X22" s="3"/>
      <c r="Y22" s="3"/>
    </row>
    <row r="23" spans="1:25" ht="15.75" thickBot="1" x14ac:dyDescent="0.3">
      <c r="A23" s="3"/>
      <c r="B23" s="441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155">
        <f t="shared" ref="Q23:V23" si="12">SUM(Q10:Q22)</f>
        <v>430.99572000000001</v>
      </c>
      <c r="R23" s="174">
        <f t="shared" si="12"/>
        <v>475.03071999999997</v>
      </c>
      <c r="S23" s="174">
        <f t="shared" si="12"/>
        <v>501.49371999999994</v>
      </c>
      <c r="T23" s="175">
        <f t="shared" si="12"/>
        <v>646.49358000000007</v>
      </c>
      <c r="U23" s="176">
        <f t="shared" si="12"/>
        <v>712.54608000000007</v>
      </c>
      <c r="V23" s="175">
        <f t="shared" si="12"/>
        <v>752.24058000000002</v>
      </c>
      <c r="W23" s="3"/>
      <c r="X23" s="3"/>
      <c r="Y23" s="3"/>
    </row>
    <row r="24" spans="1:25" ht="15.75" thickBot="1" x14ac:dyDescent="0.3">
      <c r="A24" s="3"/>
      <c r="B24" s="435" t="s">
        <v>49</v>
      </c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3"/>
      <c r="X24" s="3"/>
      <c r="Y24" s="3"/>
    </row>
    <row r="25" spans="1:25" x14ac:dyDescent="0.25">
      <c r="A25" s="3"/>
      <c r="B25" s="373" t="s">
        <v>89</v>
      </c>
      <c r="C25" s="374">
        <v>200</v>
      </c>
      <c r="D25" s="374">
        <v>220</v>
      </c>
      <c r="E25" s="374">
        <v>250</v>
      </c>
      <c r="F25" s="98" t="s">
        <v>147</v>
      </c>
      <c r="G25" s="234">
        <v>5650</v>
      </c>
      <c r="H25" s="99">
        <v>76</v>
      </c>
      <c r="I25" s="99">
        <v>85</v>
      </c>
      <c r="J25" s="99">
        <v>95</v>
      </c>
      <c r="K25" s="99">
        <v>70</v>
      </c>
      <c r="L25" s="99">
        <v>80</v>
      </c>
      <c r="M25" s="99">
        <v>90</v>
      </c>
      <c r="N25" s="234">
        <f t="shared" ref="N25:N40" si="13">H25*G25/1000</f>
        <v>429.4</v>
      </c>
      <c r="O25" s="234">
        <f t="shared" ref="O25:O40" si="14">I25*G25/1000</f>
        <v>480.25</v>
      </c>
      <c r="P25" s="234">
        <f t="shared" ref="P25:P40" si="15">J25*G25/1000</f>
        <v>536.75</v>
      </c>
      <c r="Q25" s="386">
        <f>SUM(N25:N34)</f>
        <v>504.65999999999997</v>
      </c>
      <c r="R25" s="386">
        <f t="shared" ref="R25:S25" si="16">SUM(O25:O34)</f>
        <v>568.73</v>
      </c>
      <c r="S25" s="386">
        <f t="shared" si="16"/>
        <v>643.34399999999994</v>
      </c>
      <c r="T25" s="427">
        <f>Q25*1.5</f>
        <v>756.99</v>
      </c>
      <c r="U25" s="424">
        <f>R25*1.5</f>
        <v>853.09500000000003</v>
      </c>
      <c r="V25" s="356">
        <f>S25*1.5</f>
        <v>965.01599999999985</v>
      </c>
      <c r="W25" s="3"/>
      <c r="X25" s="3"/>
      <c r="Y25" s="3"/>
    </row>
    <row r="26" spans="1:25" x14ac:dyDescent="0.25">
      <c r="A26" s="3"/>
      <c r="B26" s="368"/>
      <c r="C26" s="367"/>
      <c r="D26" s="367"/>
      <c r="E26" s="367"/>
      <c r="F26" s="87" t="s">
        <v>14</v>
      </c>
      <c r="G26" s="224">
        <v>4560</v>
      </c>
      <c r="H26" s="81">
        <v>3</v>
      </c>
      <c r="I26" s="81">
        <v>3</v>
      </c>
      <c r="J26" s="81">
        <v>5</v>
      </c>
      <c r="K26" s="81">
        <v>3</v>
      </c>
      <c r="L26" s="81">
        <v>3</v>
      </c>
      <c r="M26" s="81">
        <v>5</v>
      </c>
      <c r="N26" s="224">
        <f t="shared" si="13"/>
        <v>13.68</v>
      </c>
      <c r="O26" s="224">
        <f t="shared" si="14"/>
        <v>13.68</v>
      </c>
      <c r="P26" s="224">
        <f t="shared" si="15"/>
        <v>22.8</v>
      </c>
      <c r="Q26" s="359"/>
      <c r="R26" s="359"/>
      <c r="S26" s="359"/>
      <c r="T26" s="358"/>
      <c r="U26" s="425"/>
      <c r="V26" s="364"/>
      <c r="W26" s="3"/>
      <c r="X26" s="3"/>
      <c r="Y26" s="3"/>
    </row>
    <row r="27" spans="1:25" x14ac:dyDescent="0.25">
      <c r="A27" s="3"/>
      <c r="B27" s="368"/>
      <c r="C27" s="367"/>
      <c r="D27" s="367"/>
      <c r="E27" s="367"/>
      <c r="F27" s="87" t="s">
        <v>60</v>
      </c>
      <c r="G27" s="224">
        <v>212</v>
      </c>
      <c r="H27" s="81">
        <v>160</v>
      </c>
      <c r="I27" s="81">
        <v>170</v>
      </c>
      <c r="J27" s="81">
        <v>200</v>
      </c>
      <c r="K27" s="81">
        <v>112</v>
      </c>
      <c r="L27" s="81">
        <v>125</v>
      </c>
      <c r="M27" s="81">
        <v>140</v>
      </c>
      <c r="N27" s="224">
        <f t="shared" si="13"/>
        <v>33.92</v>
      </c>
      <c r="O27" s="224">
        <f t="shared" si="14"/>
        <v>36.04</v>
      </c>
      <c r="P27" s="224">
        <f t="shared" si="15"/>
        <v>42.4</v>
      </c>
      <c r="Q27" s="359"/>
      <c r="R27" s="359"/>
      <c r="S27" s="359"/>
      <c r="T27" s="358"/>
      <c r="U27" s="425"/>
      <c r="V27" s="364"/>
      <c r="W27" s="3"/>
      <c r="X27" s="3"/>
      <c r="Y27" s="3"/>
    </row>
    <row r="28" spans="1:25" x14ac:dyDescent="0.25">
      <c r="A28" s="3"/>
      <c r="B28" s="368"/>
      <c r="C28" s="367"/>
      <c r="D28" s="367"/>
      <c r="E28" s="367"/>
      <c r="F28" s="87" t="s">
        <v>52</v>
      </c>
      <c r="G28" s="224">
        <v>632</v>
      </c>
      <c r="H28" s="81">
        <v>8</v>
      </c>
      <c r="I28" s="81">
        <v>10</v>
      </c>
      <c r="J28" s="81">
        <v>10</v>
      </c>
      <c r="K28" s="81">
        <v>8</v>
      </c>
      <c r="L28" s="81">
        <v>10</v>
      </c>
      <c r="M28" s="81">
        <v>10</v>
      </c>
      <c r="N28" s="224">
        <f t="shared" si="13"/>
        <v>5.056</v>
      </c>
      <c r="O28" s="224">
        <f t="shared" si="14"/>
        <v>6.32</v>
      </c>
      <c r="P28" s="224">
        <f t="shared" si="15"/>
        <v>6.32</v>
      </c>
      <c r="Q28" s="359"/>
      <c r="R28" s="359"/>
      <c r="S28" s="359"/>
      <c r="T28" s="358"/>
      <c r="U28" s="425"/>
      <c r="V28" s="364"/>
      <c r="W28" s="3"/>
      <c r="X28" s="3"/>
      <c r="Y28" s="3"/>
    </row>
    <row r="29" spans="1:25" x14ac:dyDescent="0.25">
      <c r="A29" s="3"/>
      <c r="B29" s="368"/>
      <c r="C29" s="367"/>
      <c r="D29" s="367"/>
      <c r="E29" s="367"/>
      <c r="F29" s="87" t="s">
        <v>90</v>
      </c>
      <c r="G29" s="224">
        <v>222</v>
      </c>
      <c r="H29" s="81">
        <v>3</v>
      </c>
      <c r="I29" s="81">
        <v>3</v>
      </c>
      <c r="J29" s="81">
        <v>5</v>
      </c>
      <c r="K29" s="81">
        <v>3</v>
      </c>
      <c r="L29" s="81">
        <v>3</v>
      </c>
      <c r="M29" s="81">
        <v>5</v>
      </c>
      <c r="N29" s="224">
        <f t="shared" si="13"/>
        <v>0.66600000000000004</v>
      </c>
      <c r="O29" s="224">
        <f t="shared" si="14"/>
        <v>0.66600000000000004</v>
      </c>
      <c r="P29" s="224">
        <f t="shared" si="15"/>
        <v>1.1100000000000001</v>
      </c>
      <c r="Q29" s="359"/>
      <c r="R29" s="359"/>
      <c r="S29" s="359"/>
      <c r="T29" s="358"/>
      <c r="U29" s="425"/>
      <c r="V29" s="364"/>
      <c r="W29" s="3"/>
      <c r="X29" s="3"/>
      <c r="Y29" s="3"/>
    </row>
    <row r="30" spans="1:25" x14ac:dyDescent="0.25">
      <c r="A30" s="3"/>
      <c r="B30" s="368"/>
      <c r="C30" s="367"/>
      <c r="D30" s="367"/>
      <c r="E30" s="367"/>
      <c r="F30" s="87" t="s">
        <v>77</v>
      </c>
      <c r="G30" s="224">
        <v>2103</v>
      </c>
      <c r="H30" s="81">
        <v>5</v>
      </c>
      <c r="I30" s="81">
        <v>10</v>
      </c>
      <c r="J30" s="81">
        <v>10</v>
      </c>
      <c r="K30" s="81">
        <v>5</v>
      </c>
      <c r="L30" s="81">
        <v>10</v>
      </c>
      <c r="M30" s="81">
        <v>10</v>
      </c>
      <c r="N30" s="224">
        <f t="shared" si="13"/>
        <v>10.515000000000001</v>
      </c>
      <c r="O30" s="224">
        <f t="shared" si="14"/>
        <v>21.03</v>
      </c>
      <c r="P30" s="224">
        <f t="shared" si="15"/>
        <v>21.03</v>
      </c>
      <c r="Q30" s="359"/>
      <c r="R30" s="359"/>
      <c r="S30" s="359"/>
      <c r="T30" s="358"/>
      <c r="U30" s="425"/>
      <c r="V30" s="364"/>
      <c r="W30" s="3"/>
      <c r="X30" s="3"/>
      <c r="Y30" s="3"/>
    </row>
    <row r="31" spans="1:25" x14ac:dyDescent="0.25">
      <c r="A31" s="3"/>
      <c r="B31" s="368"/>
      <c r="C31" s="367"/>
      <c r="D31" s="367"/>
      <c r="E31" s="367"/>
      <c r="F31" s="73" t="s">
        <v>34</v>
      </c>
      <c r="G31" s="224">
        <v>204</v>
      </c>
      <c r="H31" s="225">
        <v>10</v>
      </c>
      <c r="I31" s="225">
        <v>12</v>
      </c>
      <c r="J31" s="84">
        <v>12</v>
      </c>
      <c r="K31" s="225">
        <v>9</v>
      </c>
      <c r="L31" s="225">
        <v>11</v>
      </c>
      <c r="M31" s="84">
        <v>11</v>
      </c>
      <c r="N31" s="224">
        <f t="shared" si="13"/>
        <v>2.04</v>
      </c>
      <c r="O31" s="224">
        <f t="shared" si="14"/>
        <v>2.448</v>
      </c>
      <c r="P31" s="224">
        <f t="shared" si="15"/>
        <v>2.448</v>
      </c>
      <c r="Q31" s="359"/>
      <c r="R31" s="359"/>
      <c r="S31" s="359"/>
      <c r="T31" s="358"/>
      <c r="U31" s="425"/>
      <c r="V31" s="364"/>
      <c r="W31" s="3"/>
      <c r="X31" s="3"/>
      <c r="Y31" s="3"/>
    </row>
    <row r="32" spans="1:25" x14ac:dyDescent="0.25">
      <c r="A32" s="3"/>
      <c r="B32" s="368"/>
      <c r="C32" s="367"/>
      <c r="D32" s="367"/>
      <c r="E32" s="367"/>
      <c r="F32" s="129" t="s">
        <v>78</v>
      </c>
      <c r="G32" s="224">
        <v>1300</v>
      </c>
      <c r="H32" s="225">
        <v>3</v>
      </c>
      <c r="I32" s="225">
        <v>3</v>
      </c>
      <c r="J32" s="84">
        <v>3</v>
      </c>
      <c r="K32" s="225">
        <v>3</v>
      </c>
      <c r="L32" s="225">
        <v>3</v>
      </c>
      <c r="M32" s="84">
        <v>3</v>
      </c>
      <c r="N32" s="224">
        <f t="shared" si="13"/>
        <v>3.9</v>
      </c>
      <c r="O32" s="224">
        <f t="shared" si="14"/>
        <v>3.9</v>
      </c>
      <c r="P32" s="224">
        <f t="shared" si="15"/>
        <v>3.9</v>
      </c>
      <c r="Q32" s="359"/>
      <c r="R32" s="359"/>
      <c r="S32" s="359"/>
      <c r="T32" s="358"/>
      <c r="U32" s="425"/>
      <c r="V32" s="364"/>
      <c r="W32" s="3"/>
      <c r="X32" s="3"/>
      <c r="Y32" s="3"/>
    </row>
    <row r="33" spans="1:25" x14ac:dyDescent="0.25">
      <c r="A33" s="3"/>
      <c r="B33" s="368"/>
      <c r="C33" s="367"/>
      <c r="D33" s="367"/>
      <c r="E33" s="367"/>
      <c r="F33" s="73" t="s">
        <v>10</v>
      </c>
      <c r="G33" s="224">
        <v>219</v>
      </c>
      <c r="H33" s="84">
        <v>25</v>
      </c>
      <c r="I33" s="84">
        <v>20</v>
      </c>
      <c r="J33" s="84">
        <v>30</v>
      </c>
      <c r="K33" s="84">
        <v>20</v>
      </c>
      <c r="L33" s="84">
        <v>17</v>
      </c>
      <c r="M33" s="84">
        <v>25</v>
      </c>
      <c r="N33" s="224">
        <f t="shared" si="13"/>
        <v>5.4749999999999996</v>
      </c>
      <c r="O33" s="224">
        <f t="shared" si="14"/>
        <v>4.38</v>
      </c>
      <c r="P33" s="224">
        <f t="shared" si="15"/>
        <v>6.57</v>
      </c>
      <c r="Q33" s="359"/>
      <c r="R33" s="359"/>
      <c r="S33" s="359"/>
      <c r="T33" s="358"/>
      <c r="U33" s="425"/>
      <c r="V33" s="364"/>
      <c r="W33" s="3"/>
      <c r="X33" s="3"/>
      <c r="Y33" s="3"/>
    </row>
    <row r="34" spans="1:25" ht="15.75" x14ac:dyDescent="0.25">
      <c r="A34" s="3"/>
      <c r="B34" s="368"/>
      <c r="C34" s="367"/>
      <c r="D34" s="367"/>
      <c r="E34" s="367"/>
      <c r="F34" s="74" t="s">
        <v>28</v>
      </c>
      <c r="G34" s="224">
        <v>80</v>
      </c>
      <c r="H34" s="84">
        <v>0.1</v>
      </c>
      <c r="I34" s="84">
        <v>0.2</v>
      </c>
      <c r="J34" s="84">
        <v>0.2</v>
      </c>
      <c r="K34" s="84">
        <v>0.1</v>
      </c>
      <c r="L34" s="84">
        <v>0.2</v>
      </c>
      <c r="M34" s="84">
        <v>0.2</v>
      </c>
      <c r="N34" s="224">
        <f t="shared" si="13"/>
        <v>8.0000000000000002E-3</v>
      </c>
      <c r="O34" s="224">
        <f t="shared" si="14"/>
        <v>1.6E-2</v>
      </c>
      <c r="P34" s="224">
        <f t="shared" si="15"/>
        <v>1.6E-2</v>
      </c>
      <c r="Q34" s="359"/>
      <c r="R34" s="359"/>
      <c r="S34" s="359"/>
      <c r="T34" s="358"/>
      <c r="U34" s="426"/>
      <c r="V34" s="357"/>
      <c r="W34" s="3"/>
      <c r="X34" s="3"/>
      <c r="Y34" s="3"/>
    </row>
    <row r="35" spans="1:25" ht="15.75" x14ac:dyDescent="0.25">
      <c r="A35" s="3"/>
      <c r="B35" s="298" t="s">
        <v>93</v>
      </c>
      <c r="C35" s="396">
        <v>20</v>
      </c>
      <c r="D35" s="396">
        <v>20</v>
      </c>
      <c r="E35" s="396">
        <v>20</v>
      </c>
      <c r="F35" s="74" t="s">
        <v>77</v>
      </c>
      <c r="G35" s="224">
        <v>2103</v>
      </c>
      <c r="H35" s="84">
        <v>10</v>
      </c>
      <c r="I35" s="84">
        <v>10</v>
      </c>
      <c r="J35" s="84">
        <v>10</v>
      </c>
      <c r="K35" s="84">
        <v>10</v>
      </c>
      <c r="L35" s="84">
        <v>10</v>
      </c>
      <c r="M35" s="84">
        <v>10</v>
      </c>
      <c r="N35" s="226">
        <f t="shared" si="13"/>
        <v>21.03</v>
      </c>
      <c r="O35" s="226">
        <f t="shared" si="14"/>
        <v>21.03</v>
      </c>
      <c r="P35" s="243">
        <f t="shared" si="15"/>
        <v>21.03</v>
      </c>
      <c r="Q35" s="354">
        <f>SUM(N35:N37)</f>
        <v>30.594000000000001</v>
      </c>
      <c r="R35" s="354">
        <f>SUM(O35:O37)</f>
        <v>30.594000000000001</v>
      </c>
      <c r="S35" s="354">
        <f>SUM(P35:P37)</f>
        <v>30.594000000000001</v>
      </c>
      <c r="T35" s="356">
        <f>Q35*1.5</f>
        <v>45.891000000000005</v>
      </c>
      <c r="U35" s="356">
        <f>R35*1.5</f>
        <v>45.891000000000005</v>
      </c>
      <c r="V35" s="352">
        <f>S35*1.5</f>
        <v>45.891000000000005</v>
      </c>
      <c r="W35" s="3"/>
      <c r="X35" s="3"/>
      <c r="Y35" s="3"/>
    </row>
    <row r="36" spans="1:25" ht="15.75" x14ac:dyDescent="0.25">
      <c r="A36" s="3"/>
      <c r="B36" s="299"/>
      <c r="C36" s="401"/>
      <c r="D36" s="401"/>
      <c r="E36" s="401"/>
      <c r="F36" s="74" t="s">
        <v>76</v>
      </c>
      <c r="G36" s="224">
        <v>222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84">
        <v>2</v>
      </c>
      <c r="N36" s="226">
        <f t="shared" si="13"/>
        <v>0.44400000000000001</v>
      </c>
      <c r="O36" s="226">
        <f t="shared" si="14"/>
        <v>0.44400000000000001</v>
      </c>
      <c r="P36" s="243">
        <f t="shared" si="15"/>
        <v>0.44400000000000001</v>
      </c>
      <c r="Q36" s="362"/>
      <c r="R36" s="362"/>
      <c r="S36" s="362"/>
      <c r="T36" s="364"/>
      <c r="U36" s="364"/>
      <c r="V36" s="366"/>
      <c r="W36" s="3"/>
      <c r="X36" s="3"/>
      <c r="Y36" s="3"/>
    </row>
    <row r="37" spans="1:25" ht="15.75" x14ac:dyDescent="0.25">
      <c r="A37" s="3"/>
      <c r="B37" s="299"/>
      <c r="C37" s="401"/>
      <c r="D37" s="401"/>
      <c r="E37" s="401"/>
      <c r="F37" s="130" t="s">
        <v>14</v>
      </c>
      <c r="G37" s="226">
        <v>4560</v>
      </c>
      <c r="H37" s="84">
        <v>2</v>
      </c>
      <c r="I37" s="84">
        <v>2</v>
      </c>
      <c r="J37" s="84">
        <v>2</v>
      </c>
      <c r="K37" s="84">
        <v>2</v>
      </c>
      <c r="L37" s="84">
        <v>2</v>
      </c>
      <c r="M37" s="84">
        <v>2</v>
      </c>
      <c r="N37" s="226">
        <f t="shared" si="13"/>
        <v>9.1199999999999992</v>
      </c>
      <c r="O37" s="226">
        <f t="shared" si="14"/>
        <v>9.1199999999999992</v>
      </c>
      <c r="P37" s="243">
        <f t="shared" si="15"/>
        <v>9.1199999999999992</v>
      </c>
      <c r="Q37" s="355"/>
      <c r="R37" s="355"/>
      <c r="S37" s="355"/>
      <c r="T37" s="357"/>
      <c r="U37" s="357"/>
      <c r="V37" s="353"/>
      <c r="W37" s="3"/>
      <c r="X37" s="3"/>
      <c r="Y37" s="3"/>
    </row>
    <row r="38" spans="1:25" x14ac:dyDescent="0.25">
      <c r="A38" s="3"/>
      <c r="B38" s="368" t="s">
        <v>36</v>
      </c>
      <c r="C38" s="389">
        <v>200</v>
      </c>
      <c r="D38" s="389">
        <v>200</v>
      </c>
      <c r="E38" s="389">
        <v>200</v>
      </c>
      <c r="F38" s="73" t="s">
        <v>37</v>
      </c>
      <c r="G38" s="224">
        <v>751</v>
      </c>
      <c r="H38" s="225">
        <v>143</v>
      </c>
      <c r="I38" s="225">
        <v>143</v>
      </c>
      <c r="J38" s="225">
        <v>143</v>
      </c>
      <c r="K38" s="225">
        <v>100</v>
      </c>
      <c r="L38" s="225">
        <v>100</v>
      </c>
      <c r="M38" s="225">
        <v>100</v>
      </c>
      <c r="N38" s="224">
        <f t="shared" si="13"/>
        <v>107.393</v>
      </c>
      <c r="O38" s="224">
        <f t="shared" si="14"/>
        <v>107.393</v>
      </c>
      <c r="P38" s="224">
        <f t="shared" si="15"/>
        <v>107.393</v>
      </c>
      <c r="Q38" s="359">
        <f>SUM(N38:N39)</f>
        <v>108.66800000000001</v>
      </c>
      <c r="R38" s="359">
        <f t="shared" ref="R38:S38" si="17">SUM(O38:O39)</f>
        <v>108.66800000000001</v>
      </c>
      <c r="S38" s="359">
        <f t="shared" si="17"/>
        <v>108.66800000000001</v>
      </c>
      <c r="T38" s="358">
        <f>Q38*1.5</f>
        <v>163.00200000000001</v>
      </c>
      <c r="U38" s="424">
        <f>R38*1.5</f>
        <v>163.00200000000001</v>
      </c>
      <c r="V38" s="356">
        <f>S38*1.5</f>
        <v>163.00200000000001</v>
      </c>
      <c r="W38" s="3"/>
      <c r="X38" s="3"/>
      <c r="Y38" s="3"/>
    </row>
    <row r="39" spans="1:25" x14ac:dyDescent="0.25">
      <c r="A39" s="3"/>
      <c r="B39" s="368"/>
      <c r="C39" s="389"/>
      <c r="D39" s="389"/>
      <c r="E39" s="389"/>
      <c r="F39" s="116" t="s">
        <v>38</v>
      </c>
      <c r="G39" s="224">
        <v>425</v>
      </c>
      <c r="H39" s="81">
        <v>3</v>
      </c>
      <c r="I39" s="81">
        <v>3</v>
      </c>
      <c r="J39" s="81">
        <v>3</v>
      </c>
      <c r="K39" s="81">
        <v>3</v>
      </c>
      <c r="L39" s="81">
        <v>3</v>
      </c>
      <c r="M39" s="81">
        <v>3</v>
      </c>
      <c r="N39" s="224">
        <f t="shared" si="13"/>
        <v>1.2749999999999999</v>
      </c>
      <c r="O39" s="224">
        <f t="shared" si="14"/>
        <v>1.2749999999999999</v>
      </c>
      <c r="P39" s="224">
        <f t="shared" si="15"/>
        <v>1.2749999999999999</v>
      </c>
      <c r="Q39" s="359"/>
      <c r="R39" s="359"/>
      <c r="S39" s="359"/>
      <c r="T39" s="358"/>
      <c r="U39" s="426"/>
      <c r="V39" s="357"/>
      <c r="W39" s="3"/>
      <c r="X39" s="3"/>
      <c r="Y39" s="3"/>
    </row>
    <row r="40" spans="1:25" ht="30.75" thickBot="1" x14ac:dyDescent="0.3">
      <c r="A40" s="3"/>
      <c r="B40" s="92" t="s">
        <v>110</v>
      </c>
      <c r="C40" s="93">
        <v>30</v>
      </c>
      <c r="D40" s="93">
        <v>50</v>
      </c>
      <c r="E40" s="93">
        <v>50</v>
      </c>
      <c r="F40" s="94" t="s">
        <v>110</v>
      </c>
      <c r="G40" s="225">
        <v>550</v>
      </c>
      <c r="H40" s="81">
        <v>30</v>
      </c>
      <c r="I40" s="81">
        <v>50</v>
      </c>
      <c r="J40" s="81">
        <v>50</v>
      </c>
      <c r="K40" s="81">
        <v>30</v>
      </c>
      <c r="L40" s="81">
        <v>50</v>
      </c>
      <c r="M40" s="81">
        <v>50</v>
      </c>
      <c r="N40" s="224">
        <f t="shared" si="13"/>
        <v>16.5</v>
      </c>
      <c r="O40" s="224">
        <f t="shared" si="14"/>
        <v>27.5</v>
      </c>
      <c r="P40" s="224">
        <f t="shared" si="15"/>
        <v>27.5</v>
      </c>
      <c r="Q40" s="226">
        <f>SUM(N40)</f>
        <v>16.5</v>
      </c>
      <c r="R40" s="226">
        <f t="shared" ref="R40:S40" si="18">SUM(O40)</f>
        <v>27.5</v>
      </c>
      <c r="S40" s="226">
        <f t="shared" si="18"/>
        <v>27.5</v>
      </c>
      <c r="T40" s="231">
        <f>Q40*1.5</f>
        <v>24.75</v>
      </c>
      <c r="U40" s="233">
        <f>R40*1.5</f>
        <v>41.25</v>
      </c>
      <c r="V40" s="230">
        <f>S40*1.5</f>
        <v>41.25</v>
      </c>
      <c r="W40" s="3"/>
      <c r="X40" s="3"/>
      <c r="Y40" s="3"/>
    </row>
    <row r="41" spans="1:25" ht="15.75" thickBot="1" x14ac:dyDescent="0.3">
      <c r="A41" s="3"/>
      <c r="B41" s="442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113">
        <f t="shared" ref="Q41:V41" si="19">SUM(Q25:Q40)</f>
        <v>660.42200000000003</v>
      </c>
      <c r="R41" s="131">
        <f t="shared" si="19"/>
        <v>735.49200000000008</v>
      </c>
      <c r="S41" s="131">
        <f t="shared" si="19"/>
        <v>810.10599999999999</v>
      </c>
      <c r="T41" s="132">
        <f t="shared" si="19"/>
        <v>990.63300000000004</v>
      </c>
      <c r="U41" s="222">
        <f t="shared" si="19"/>
        <v>1103.2380000000001</v>
      </c>
      <c r="V41" s="132">
        <f t="shared" si="19"/>
        <v>1215.1589999999999</v>
      </c>
      <c r="W41" s="3"/>
      <c r="X41" s="3"/>
      <c r="Y41" s="3"/>
    </row>
    <row r="42" spans="1:25" x14ac:dyDescent="0.25">
      <c r="A42" s="3"/>
      <c r="B42" s="376" t="s">
        <v>33</v>
      </c>
      <c r="C42" s="377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"/>
      <c r="X42" s="3"/>
      <c r="Y42" s="3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3"/>
      <c r="B44" s="368" t="s">
        <v>167</v>
      </c>
      <c r="C44" s="367">
        <v>70</v>
      </c>
      <c r="D44" s="367">
        <v>90</v>
      </c>
      <c r="E44" s="367">
        <v>100</v>
      </c>
      <c r="F44" s="101" t="s">
        <v>100</v>
      </c>
      <c r="G44" s="224">
        <v>1500</v>
      </c>
      <c r="H44" s="81">
        <v>80</v>
      </c>
      <c r="I44" s="81">
        <v>90</v>
      </c>
      <c r="J44" s="81">
        <v>100</v>
      </c>
      <c r="K44" s="81">
        <v>75</v>
      </c>
      <c r="L44" s="81">
        <v>85</v>
      </c>
      <c r="M44" s="81">
        <v>90</v>
      </c>
      <c r="N44" s="224">
        <f t="shared" ref="N44:N46" si="20">H44*G44/1000</f>
        <v>120</v>
      </c>
      <c r="O44" s="224">
        <f t="shared" ref="O44:O46" si="21">I44*G44/1000</f>
        <v>135</v>
      </c>
      <c r="P44" s="91">
        <f t="shared" ref="P44:P46" si="22">J44*G44/1000</f>
        <v>150</v>
      </c>
      <c r="Q44" s="354">
        <f>SUM(N44:N49)</f>
        <v>130.78399999999999</v>
      </c>
      <c r="R44" s="354">
        <f>SUM(O44:O49)</f>
        <v>151.29</v>
      </c>
      <c r="S44" s="354">
        <f>SUM(P44:P49)</f>
        <v>169.11899999999997</v>
      </c>
      <c r="T44" s="352">
        <f>Q44*1.5</f>
        <v>196.17599999999999</v>
      </c>
      <c r="U44" s="424">
        <f>R44*1.5</f>
        <v>226.935</v>
      </c>
      <c r="V44" s="356">
        <f>S44*1.5</f>
        <v>253.67849999999996</v>
      </c>
      <c r="W44" s="3"/>
      <c r="X44" s="3"/>
      <c r="Y44" s="3"/>
    </row>
    <row r="45" spans="1:25" x14ac:dyDescent="0.25">
      <c r="A45" s="3"/>
      <c r="B45" s="368"/>
      <c r="C45" s="367"/>
      <c r="D45" s="367"/>
      <c r="E45" s="367"/>
      <c r="F45" s="73" t="s">
        <v>62</v>
      </c>
      <c r="G45" s="224">
        <v>426</v>
      </c>
      <c r="H45" s="225">
        <v>7</v>
      </c>
      <c r="I45" s="225">
        <v>12</v>
      </c>
      <c r="J45" s="84">
        <v>15</v>
      </c>
      <c r="K45" s="225">
        <v>7</v>
      </c>
      <c r="L45" s="225">
        <v>12</v>
      </c>
      <c r="M45" s="84">
        <v>15</v>
      </c>
      <c r="N45" s="224">
        <f t="shared" si="20"/>
        <v>2.9820000000000002</v>
      </c>
      <c r="O45" s="224">
        <f t="shared" si="21"/>
        <v>5.1120000000000001</v>
      </c>
      <c r="P45" s="91">
        <f t="shared" si="22"/>
        <v>6.39</v>
      </c>
      <c r="Q45" s="362"/>
      <c r="R45" s="362"/>
      <c r="S45" s="362"/>
      <c r="T45" s="366"/>
      <c r="U45" s="425"/>
      <c r="V45" s="364"/>
      <c r="W45" s="3"/>
      <c r="X45" s="3"/>
      <c r="Y45" s="3"/>
    </row>
    <row r="46" spans="1:25" x14ac:dyDescent="0.25">
      <c r="A46" s="3"/>
      <c r="B46" s="368"/>
      <c r="C46" s="367"/>
      <c r="D46" s="367"/>
      <c r="E46" s="367"/>
      <c r="F46" s="73" t="s">
        <v>96</v>
      </c>
      <c r="G46" s="224">
        <v>517</v>
      </c>
      <c r="H46" s="225">
        <v>5</v>
      </c>
      <c r="I46" s="225">
        <v>5</v>
      </c>
      <c r="J46" s="84">
        <v>5</v>
      </c>
      <c r="K46" s="225">
        <v>5</v>
      </c>
      <c r="L46" s="225">
        <v>5</v>
      </c>
      <c r="M46" s="84">
        <v>5</v>
      </c>
      <c r="N46" s="224">
        <f t="shared" si="20"/>
        <v>2.585</v>
      </c>
      <c r="O46" s="224">
        <f t="shared" si="21"/>
        <v>2.585</v>
      </c>
      <c r="P46" s="91">
        <f t="shared" si="22"/>
        <v>2.585</v>
      </c>
      <c r="Q46" s="362"/>
      <c r="R46" s="362"/>
      <c r="S46" s="362"/>
      <c r="T46" s="366"/>
      <c r="U46" s="425"/>
      <c r="V46" s="364"/>
      <c r="W46" s="3"/>
      <c r="X46" s="3"/>
      <c r="Y46" s="3"/>
    </row>
    <row r="47" spans="1:25" x14ac:dyDescent="0.25">
      <c r="A47" s="3"/>
      <c r="B47" s="368"/>
      <c r="C47" s="367"/>
      <c r="D47" s="367"/>
      <c r="E47" s="367"/>
      <c r="F47" s="102" t="s">
        <v>11</v>
      </c>
      <c r="G47" s="227">
        <v>204</v>
      </c>
      <c r="H47" s="225">
        <v>7</v>
      </c>
      <c r="I47" s="225">
        <v>12</v>
      </c>
      <c r="J47" s="81">
        <v>15</v>
      </c>
      <c r="K47" s="225">
        <v>5</v>
      </c>
      <c r="L47" s="225">
        <v>10</v>
      </c>
      <c r="M47" s="84">
        <v>12</v>
      </c>
      <c r="N47" s="224">
        <f>H47*G46/1000</f>
        <v>3.6190000000000002</v>
      </c>
      <c r="O47" s="224">
        <f>I47*G46/1000</f>
        <v>6.2039999999999997</v>
      </c>
      <c r="P47" s="91">
        <f>J47*G46/1000</f>
        <v>7.7549999999999999</v>
      </c>
      <c r="Q47" s="362"/>
      <c r="R47" s="362"/>
      <c r="S47" s="362"/>
      <c r="T47" s="366"/>
      <c r="U47" s="425"/>
      <c r="V47" s="364"/>
      <c r="W47" s="3"/>
      <c r="X47" s="3"/>
      <c r="Y47" s="3"/>
    </row>
    <row r="48" spans="1:25" x14ac:dyDescent="0.25">
      <c r="A48" s="3"/>
      <c r="B48" s="368"/>
      <c r="C48" s="367"/>
      <c r="D48" s="367"/>
      <c r="E48" s="367"/>
      <c r="F48" s="73" t="s">
        <v>12</v>
      </c>
      <c r="G48" s="224">
        <v>791</v>
      </c>
      <c r="H48" s="84">
        <v>2</v>
      </c>
      <c r="I48" s="84">
        <v>3</v>
      </c>
      <c r="J48" s="84">
        <v>3</v>
      </c>
      <c r="K48" s="84">
        <v>2</v>
      </c>
      <c r="L48" s="84">
        <v>3</v>
      </c>
      <c r="M48" s="84">
        <v>3</v>
      </c>
      <c r="N48" s="224">
        <f t="shared" ref="N48:N60" si="23">H48*G48/1000</f>
        <v>1.5820000000000001</v>
      </c>
      <c r="O48" s="224">
        <f t="shared" ref="O48:O60" si="24">I48*G48/1000</f>
        <v>2.3730000000000002</v>
      </c>
      <c r="P48" s="91">
        <f t="shared" ref="P48:P60" si="25">J48*G48/1000</f>
        <v>2.3730000000000002</v>
      </c>
      <c r="Q48" s="362"/>
      <c r="R48" s="362"/>
      <c r="S48" s="362"/>
      <c r="T48" s="366"/>
      <c r="U48" s="425"/>
      <c r="V48" s="364"/>
      <c r="W48" s="3"/>
      <c r="X48" s="3"/>
      <c r="Y48" s="3"/>
    </row>
    <row r="49" spans="1:25" ht="15.75" x14ac:dyDescent="0.25">
      <c r="A49" s="3"/>
      <c r="B49" s="368"/>
      <c r="C49" s="367"/>
      <c r="D49" s="367"/>
      <c r="E49" s="367"/>
      <c r="F49" s="74" t="s">
        <v>28</v>
      </c>
      <c r="G49" s="224">
        <v>80</v>
      </c>
      <c r="H49" s="84">
        <v>0.2</v>
      </c>
      <c r="I49" s="84">
        <v>0.2</v>
      </c>
      <c r="J49" s="84">
        <v>0.2</v>
      </c>
      <c r="K49" s="84">
        <v>0.2</v>
      </c>
      <c r="L49" s="84">
        <v>0.2</v>
      </c>
      <c r="M49" s="84">
        <v>0.2</v>
      </c>
      <c r="N49" s="224">
        <f t="shared" si="23"/>
        <v>1.6E-2</v>
      </c>
      <c r="O49" s="224">
        <f t="shared" si="24"/>
        <v>1.6E-2</v>
      </c>
      <c r="P49" s="91">
        <f t="shared" si="25"/>
        <v>1.6E-2</v>
      </c>
      <c r="Q49" s="355"/>
      <c r="R49" s="355"/>
      <c r="S49" s="355"/>
      <c r="T49" s="353"/>
      <c r="U49" s="426"/>
      <c r="V49" s="357"/>
      <c r="W49" s="3"/>
      <c r="X49" s="3"/>
      <c r="Y49" s="3"/>
    </row>
    <row r="50" spans="1:25" ht="15.75" x14ac:dyDescent="0.25">
      <c r="A50" s="3"/>
      <c r="B50" s="298" t="s">
        <v>93</v>
      </c>
      <c r="C50" s="396">
        <v>20</v>
      </c>
      <c r="D50" s="396">
        <v>20</v>
      </c>
      <c r="E50" s="396">
        <v>20</v>
      </c>
      <c r="F50" s="74" t="s">
        <v>77</v>
      </c>
      <c r="G50" s="224">
        <v>2103</v>
      </c>
      <c r="H50" s="84">
        <v>10</v>
      </c>
      <c r="I50" s="84">
        <v>10</v>
      </c>
      <c r="J50" s="84">
        <v>10</v>
      </c>
      <c r="K50" s="84">
        <v>10</v>
      </c>
      <c r="L50" s="84">
        <v>10</v>
      </c>
      <c r="M50" s="84">
        <v>10</v>
      </c>
      <c r="N50" s="224">
        <f t="shared" si="23"/>
        <v>21.03</v>
      </c>
      <c r="O50" s="224">
        <f t="shared" si="24"/>
        <v>21.03</v>
      </c>
      <c r="P50" s="91">
        <f t="shared" si="25"/>
        <v>21.03</v>
      </c>
      <c r="Q50" s="354">
        <f>SUM(N50:N52)</f>
        <v>30.594000000000001</v>
      </c>
      <c r="R50" s="354">
        <f>SUM(O50:O52)</f>
        <v>30.594000000000001</v>
      </c>
      <c r="S50" s="354">
        <f>SUM(P50:P52)</f>
        <v>30.594000000000001</v>
      </c>
      <c r="T50" s="352">
        <f>Q50*1.5</f>
        <v>45.891000000000005</v>
      </c>
      <c r="U50" s="424">
        <f>R50*1.5</f>
        <v>45.891000000000005</v>
      </c>
      <c r="V50" s="356">
        <f>S50*1.5</f>
        <v>45.891000000000005</v>
      </c>
      <c r="W50" s="3"/>
      <c r="X50" s="3"/>
      <c r="Y50" s="3"/>
    </row>
    <row r="51" spans="1:25" ht="15.75" x14ac:dyDescent="0.25">
      <c r="A51" s="3"/>
      <c r="B51" s="299"/>
      <c r="C51" s="401"/>
      <c r="D51" s="401"/>
      <c r="E51" s="401"/>
      <c r="F51" s="74" t="s">
        <v>76</v>
      </c>
      <c r="G51" s="224">
        <v>222</v>
      </c>
      <c r="H51" s="84">
        <v>2</v>
      </c>
      <c r="I51" s="84">
        <v>2</v>
      </c>
      <c r="J51" s="84">
        <v>2</v>
      </c>
      <c r="K51" s="84">
        <v>2</v>
      </c>
      <c r="L51" s="84">
        <v>2</v>
      </c>
      <c r="M51" s="84">
        <v>2</v>
      </c>
      <c r="N51" s="224">
        <f t="shared" si="23"/>
        <v>0.44400000000000001</v>
      </c>
      <c r="O51" s="224">
        <f t="shared" si="24"/>
        <v>0.44400000000000001</v>
      </c>
      <c r="P51" s="91">
        <f t="shared" si="25"/>
        <v>0.44400000000000001</v>
      </c>
      <c r="Q51" s="362"/>
      <c r="R51" s="362"/>
      <c r="S51" s="362"/>
      <c r="T51" s="366"/>
      <c r="U51" s="425"/>
      <c r="V51" s="364"/>
      <c r="W51" s="3"/>
      <c r="X51" s="3"/>
      <c r="Y51" s="3"/>
    </row>
    <row r="52" spans="1:25" ht="15.75" x14ac:dyDescent="0.25">
      <c r="A52" s="3"/>
      <c r="B52" s="299"/>
      <c r="C52" s="401"/>
      <c r="D52" s="401"/>
      <c r="E52" s="401"/>
      <c r="F52" s="74" t="s">
        <v>14</v>
      </c>
      <c r="G52" s="224">
        <v>4560</v>
      </c>
      <c r="H52" s="84">
        <v>2</v>
      </c>
      <c r="I52" s="84">
        <v>2</v>
      </c>
      <c r="J52" s="84">
        <v>2</v>
      </c>
      <c r="K52" s="84">
        <v>2</v>
      </c>
      <c r="L52" s="84">
        <v>2</v>
      </c>
      <c r="M52" s="84">
        <v>2</v>
      </c>
      <c r="N52" s="224">
        <f t="shared" si="23"/>
        <v>9.1199999999999992</v>
      </c>
      <c r="O52" s="224">
        <f t="shared" si="24"/>
        <v>9.1199999999999992</v>
      </c>
      <c r="P52" s="91">
        <f t="shared" si="25"/>
        <v>9.1199999999999992</v>
      </c>
      <c r="Q52" s="355"/>
      <c r="R52" s="355"/>
      <c r="S52" s="355"/>
      <c r="T52" s="353"/>
      <c r="U52" s="426"/>
      <c r="V52" s="357"/>
      <c r="W52" s="3"/>
      <c r="X52" s="3"/>
      <c r="Y52" s="3"/>
    </row>
    <row r="53" spans="1:25" ht="15.75" customHeight="1" x14ac:dyDescent="0.25">
      <c r="A53" s="3"/>
      <c r="B53" s="298" t="s">
        <v>141</v>
      </c>
      <c r="C53" s="396">
        <v>130</v>
      </c>
      <c r="D53" s="396">
        <v>150</v>
      </c>
      <c r="E53" s="396">
        <v>180</v>
      </c>
      <c r="F53" s="85" t="s">
        <v>70</v>
      </c>
      <c r="G53" s="224">
        <v>435</v>
      </c>
      <c r="H53" s="84">
        <v>54</v>
      </c>
      <c r="I53" s="84">
        <v>63</v>
      </c>
      <c r="J53" s="84">
        <v>75</v>
      </c>
      <c r="K53" s="84">
        <v>54</v>
      </c>
      <c r="L53" s="84">
        <v>63</v>
      </c>
      <c r="M53" s="84">
        <v>75</v>
      </c>
      <c r="N53" s="224">
        <f t="shared" si="23"/>
        <v>23.49</v>
      </c>
      <c r="O53" s="224">
        <f t="shared" si="24"/>
        <v>27.405000000000001</v>
      </c>
      <c r="P53" s="91">
        <f t="shared" si="25"/>
        <v>32.625</v>
      </c>
      <c r="Q53" s="354">
        <f>SUM(N53:N55)</f>
        <v>37.186</v>
      </c>
      <c r="R53" s="354">
        <f>SUM(O53:O55)</f>
        <v>50.220999999999997</v>
      </c>
      <c r="S53" s="354">
        <f>SUM(P53:P55)</f>
        <v>64.561000000000007</v>
      </c>
      <c r="T53" s="356">
        <f>Q53*1.5</f>
        <v>55.778999999999996</v>
      </c>
      <c r="U53" s="356">
        <f>R53*1.5</f>
        <v>75.331499999999991</v>
      </c>
      <c r="V53" s="352">
        <f>S53*1.5</f>
        <v>96.841500000000011</v>
      </c>
      <c r="W53" s="3"/>
      <c r="X53" s="3"/>
      <c r="Y53" s="3"/>
    </row>
    <row r="54" spans="1:25" ht="15.75" customHeight="1" x14ac:dyDescent="0.25">
      <c r="A54" s="3"/>
      <c r="B54" s="299"/>
      <c r="C54" s="401"/>
      <c r="D54" s="401"/>
      <c r="E54" s="401"/>
      <c r="F54" s="156" t="s">
        <v>14</v>
      </c>
      <c r="G54" s="157">
        <v>4560</v>
      </c>
      <c r="H54" s="81">
        <v>3</v>
      </c>
      <c r="I54" s="81">
        <v>5</v>
      </c>
      <c r="J54" s="81">
        <v>7</v>
      </c>
      <c r="K54" s="81">
        <v>3</v>
      </c>
      <c r="L54" s="81">
        <v>5</v>
      </c>
      <c r="M54" s="81">
        <v>7</v>
      </c>
      <c r="N54" s="224">
        <f t="shared" si="23"/>
        <v>13.68</v>
      </c>
      <c r="O54" s="224">
        <f t="shared" si="24"/>
        <v>22.8</v>
      </c>
      <c r="P54" s="91">
        <f t="shared" si="25"/>
        <v>31.92</v>
      </c>
      <c r="Q54" s="362"/>
      <c r="R54" s="362"/>
      <c r="S54" s="362"/>
      <c r="T54" s="364"/>
      <c r="U54" s="364"/>
      <c r="V54" s="366"/>
      <c r="W54" s="3"/>
      <c r="X54" s="3"/>
      <c r="Y54" s="3"/>
    </row>
    <row r="55" spans="1:25" ht="15" customHeight="1" thickBot="1" x14ac:dyDescent="0.3">
      <c r="A55" s="3"/>
      <c r="B55" s="375"/>
      <c r="C55" s="397"/>
      <c r="D55" s="397"/>
      <c r="E55" s="397"/>
      <c r="F55" s="85" t="s">
        <v>28</v>
      </c>
      <c r="G55" s="224">
        <v>80</v>
      </c>
      <c r="H55" s="84">
        <v>0.2</v>
      </c>
      <c r="I55" s="84">
        <v>0.2</v>
      </c>
      <c r="J55" s="84">
        <v>0.2</v>
      </c>
      <c r="K55" s="84">
        <v>0.2</v>
      </c>
      <c r="L55" s="84">
        <v>0.2</v>
      </c>
      <c r="M55" s="84">
        <v>0.2</v>
      </c>
      <c r="N55" s="224">
        <f t="shared" si="23"/>
        <v>1.6E-2</v>
      </c>
      <c r="O55" s="224">
        <f t="shared" si="24"/>
        <v>1.6E-2</v>
      </c>
      <c r="P55" s="91">
        <f t="shared" si="25"/>
        <v>1.6E-2</v>
      </c>
      <c r="Q55" s="355"/>
      <c r="R55" s="355"/>
      <c r="S55" s="355"/>
      <c r="T55" s="357"/>
      <c r="U55" s="357"/>
      <c r="V55" s="353"/>
      <c r="W55" s="3"/>
      <c r="X55" s="3"/>
      <c r="Y55" s="3"/>
    </row>
    <row r="56" spans="1:25" ht="15" customHeight="1" x14ac:dyDescent="0.25">
      <c r="A56" s="3"/>
      <c r="B56" s="122" t="s">
        <v>123</v>
      </c>
      <c r="C56" s="238">
        <v>20</v>
      </c>
      <c r="D56" s="238">
        <v>25</v>
      </c>
      <c r="E56" s="238">
        <v>30</v>
      </c>
      <c r="F56" s="123" t="s">
        <v>122</v>
      </c>
      <c r="G56" s="224">
        <v>1000</v>
      </c>
      <c r="H56" s="84">
        <v>22</v>
      </c>
      <c r="I56" s="84">
        <v>27</v>
      </c>
      <c r="J56" s="84">
        <v>32</v>
      </c>
      <c r="K56" s="84">
        <v>20</v>
      </c>
      <c r="L56" s="124">
        <v>25</v>
      </c>
      <c r="M56" s="124">
        <v>30</v>
      </c>
      <c r="N56" s="224">
        <f t="shared" si="23"/>
        <v>22</v>
      </c>
      <c r="O56" s="234">
        <f t="shared" si="24"/>
        <v>27</v>
      </c>
      <c r="P56" s="83">
        <f t="shared" si="25"/>
        <v>32</v>
      </c>
      <c r="Q56" s="224">
        <f>N56</f>
        <v>22</v>
      </c>
      <c r="R56" s="224">
        <f t="shared" ref="R56:S56" si="26">O56</f>
        <v>27</v>
      </c>
      <c r="S56" s="224">
        <f t="shared" si="26"/>
        <v>32</v>
      </c>
      <c r="T56" s="229">
        <f t="shared" ref="T56:V57" si="27">Q56*1.5</f>
        <v>33</v>
      </c>
      <c r="U56" s="229">
        <f t="shared" si="27"/>
        <v>40.5</v>
      </c>
      <c r="V56" s="229">
        <f t="shared" si="27"/>
        <v>48</v>
      </c>
      <c r="W56" s="3"/>
      <c r="X56" s="3"/>
      <c r="Y56" s="3"/>
    </row>
    <row r="57" spans="1:25" ht="15" customHeight="1" x14ac:dyDescent="0.25">
      <c r="A57" s="3"/>
      <c r="B57" s="368" t="s">
        <v>30</v>
      </c>
      <c r="C57" s="389">
        <v>200</v>
      </c>
      <c r="D57" s="389">
        <v>200</v>
      </c>
      <c r="E57" s="389">
        <v>200</v>
      </c>
      <c r="F57" s="73" t="s">
        <v>31</v>
      </c>
      <c r="G57" s="76">
        <v>1960</v>
      </c>
      <c r="H57" s="93">
        <v>30</v>
      </c>
      <c r="I57" s="93">
        <v>30</v>
      </c>
      <c r="J57" s="93">
        <v>30</v>
      </c>
      <c r="K57" s="93">
        <v>30</v>
      </c>
      <c r="L57" s="93">
        <v>30</v>
      </c>
      <c r="M57" s="93">
        <v>30</v>
      </c>
      <c r="N57" s="226">
        <f t="shared" si="23"/>
        <v>58.8</v>
      </c>
      <c r="O57" s="224">
        <f t="shared" si="24"/>
        <v>58.8</v>
      </c>
      <c r="P57" s="243">
        <f t="shared" si="25"/>
        <v>58.8</v>
      </c>
      <c r="Q57" s="354">
        <f>SUM(N57:N58)</f>
        <v>60.074999999999996</v>
      </c>
      <c r="R57" s="354">
        <f t="shared" ref="R57:S57" si="28">SUM(O57:O58)</f>
        <v>60.074999999999996</v>
      </c>
      <c r="S57" s="354">
        <f t="shared" si="28"/>
        <v>60.074999999999996</v>
      </c>
      <c r="T57" s="352">
        <f t="shared" si="27"/>
        <v>90.112499999999997</v>
      </c>
      <c r="U57" s="424">
        <f t="shared" si="27"/>
        <v>90.112499999999997</v>
      </c>
      <c r="V57" s="356">
        <f t="shared" si="27"/>
        <v>90.112499999999997</v>
      </c>
      <c r="W57" s="3"/>
      <c r="X57" s="3"/>
      <c r="Y57" s="3"/>
    </row>
    <row r="58" spans="1:25" ht="15" customHeight="1" x14ac:dyDescent="0.25">
      <c r="A58" s="3"/>
      <c r="B58" s="368"/>
      <c r="C58" s="389"/>
      <c r="D58" s="389"/>
      <c r="E58" s="389"/>
      <c r="F58" s="73" t="s">
        <v>32</v>
      </c>
      <c r="G58" s="76">
        <v>425</v>
      </c>
      <c r="H58" s="93">
        <v>3</v>
      </c>
      <c r="I58" s="93">
        <v>3</v>
      </c>
      <c r="J58" s="93">
        <v>3</v>
      </c>
      <c r="K58" s="93">
        <v>3</v>
      </c>
      <c r="L58" s="93">
        <v>3</v>
      </c>
      <c r="M58" s="93">
        <v>3</v>
      </c>
      <c r="N58" s="226">
        <f t="shared" si="23"/>
        <v>1.2749999999999999</v>
      </c>
      <c r="O58" s="226">
        <f t="shared" si="24"/>
        <v>1.2749999999999999</v>
      </c>
      <c r="P58" s="243">
        <f t="shared" si="25"/>
        <v>1.2749999999999999</v>
      </c>
      <c r="Q58" s="355"/>
      <c r="R58" s="355"/>
      <c r="S58" s="355"/>
      <c r="T58" s="353"/>
      <c r="U58" s="426"/>
      <c r="V58" s="357"/>
      <c r="W58" s="3"/>
      <c r="X58" s="3"/>
      <c r="Y58" s="3"/>
    </row>
    <row r="59" spans="1:25" ht="15" customHeight="1" x14ac:dyDescent="0.25">
      <c r="A59" s="3"/>
      <c r="B59" s="89" t="s">
        <v>67</v>
      </c>
      <c r="C59" s="90">
        <v>120</v>
      </c>
      <c r="D59" s="90">
        <v>120</v>
      </c>
      <c r="E59" s="90">
        <v>120</v>
      </c>
      <c r="F59" s="74" t="s">
        <v>51</v>
      </c>
      <c r="G59" s="224">
        <v>751</v>
      </c>
      <c r="H59" s="81">
        <v>150</v>
      </c>
      <c r="I59" s="81">
        <v>150</v>
      </c>
      <c r="J59" s="81">
        <v>150</v>
      </c>
      <c r="K59" s="81">
        <v>120</v>
      </c>
      <c r="L59" s="81">
        <v>120</v>
      </c>
      <c r="M59" s="81">
        <v>120</v>
      </c>
      <c r="N59" s="224">
        <f t="shared" si="23"/>
        <v>112.65</v>
      </c>
      <c r="O59" s="224">
        <f t="shared" si="24"/>
        <v>112.65</v>
      </c>
      <c r="P59" s="91">
        <f t="shared" si="25"/>
        <v>112.65</v>
      </c>
      <c r="Q59" s="224">
        <f>SUM(N59)</f>
        <v>112.65</v>
      </c>
      <c r="R59" s="224">
        <f t="shared" ref="R59:S60" si="29">SUM(O59)</f>
        <v>112.65</v>
      </c>
      <c r="S59" s="224">
        <f t="shared" si="29"/>
        <v>112.65</v>
      </c>
      <c r="T59" s="235">
        <f t="shared" ref="T59:V60" si="30">Q59*1.5</f>
        <v>168.97500000000002</v>
      </c>
      <c r="U59" s="169">
        <f t="shared" si="30"/>
        <v>168.97500000000002</v>
      </c>
      <c r="V59" s="229">
        <f t="shared" si="30"/>
        <v>168.97500000000002</v>
      </c>
      <c r="W59" s="3"/>
      <c r="X59" s="3"/>
      <c r="Y59" s="3"/>
    </row>
    <row r="60" spans="1:25" ht="30.75" thickBot="1" x14ac:dyDescent="0.3">
      <c r="A60" s="3"/>
      <c r="B60" s="106" t="s">
        <v>110</v>
      </c>
      <c r="C60" s="107">
        <v>30</v>
      </c>
      <c r="D60" s="107">
        <v>50</v>
      </c>
      <c r="E60" s="107">
        <v>50</v>
      </c>
      <c r="F60" s="108" t="s">
        <v>110</v>
      </c>
      <c r="G60" s="107">
        <v>550</v>
      </c>
      <c r="H60" s="171">
        <v>30</v>
      </c>
      <c r="I60" s="171">
        <v>50</v>
      </c>
      <c r="J60" s="171">
        <v>50</v>
      </c>
      <c r="K60" s="171">
        <v>30</v>
      </c>
      <c r="L60" s="171">
        <v>50</v>
      </c>
      <c r="M60" s="171">
        <v>50</v>
      </c>
      <c r="N60" s="111">
        <f t="shared" si="23"/>
        <v>16.5</v>
      </c>
      <c r="O60" s="111">
        <f t="shared" si="24"/>
        <v>27.5</v>
      </c>
      <c r="P60" s="112">
        <f t="shared" si="25"/>
        <v>27.5</v>
      </c>
      <c r="Q60" s="226">
        <f>SUM(N60)</f>
        <v>16.5</v>
      </c>
      <c r="R60" s="226">
        <f t="shared" si="29"/>
        <v>27.5</v>
      </c>
      <c r="S60" s="226">
        <f t="shared" si="29"/>
        <v>27.5</v>
      </c>
      <c r="T60" s="231">
        <f t="shared" si="30"/>
        <v>24.75</v>
      </c>
      <c r="U60" s="233">
        <f t="shared" si="30"/>
        <v>41.25</v>
      </c>
      <c r="V60" s="230">
        <f t="shared" si="30"/>
        <v>41.25</v>
      </c>
      <c r="W60" s="3"/>
      <c r="X60" s="3"/>
      <c r="Y60" s="3"/>
    </row>
    <row r="61" spans="1:25" ht="15.75" thickBot="1" x14ac:dyDescent="0.3">
      <c r="A61" s="3"/>
      <c r="B61" s="441"/>
      <c r="C61" s="372"/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113">
        <f>SUM(Q44:Q60)</f>
        <v>409.78899999999999</v>
      </c>
      <c r="R61" s="113">
        <f t="shared" ref="R61:V61" si="31">SUM(R44:R60)</f>
        <v>459.33000000000004</v>
      </c>
      <c r="S61" s="113">
        <f t="shared" si="31"/>
        <v>496.49900000000002</v>
      </c>
      <c r="T61" s="113">
        <f t="shared" si="31"/>
        <v>614.68350000000009</v>
      </c>
      <c r="U61" s="113">
        <f t="shared" si="31"/>
        <v>688.99500000000012</v>
      </c>
      <c r="V61" s="113">
        <f t="shared" si="31"/>
        <v>744.74849999999992</v>
      </c>
      <c r="W61" s="3"/>
      <c r="X61" s="3"/>
      <c r="Y61" s="3"/>
    </row>
    <row r="62" spans="1:25" ht="17.25" customHeight="1" thickBot="1" x14ac:dyDescent="0.3">
      <c r="A62" s="3"/>
      <c r="B62" s="429" t="s">
        <v>39</v>
      </c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177"/>
      <c r="R62" s="177"/>
      <c r="S62" s="177"/>
      <c r="T62" s="178"/>
      <c r="U62" s="178"/>
      <c r="V62" s="178"/>
      <c r="W62" s="3"/>
      <c r="X62" s="3"/>
      <c r="Y62" s="3"/>
    </row>
    <row r="63" spans="1:25" ht="21" customHeight="1" x14ac:dyDescent="0.25">
      <c r="A63" s="3"/>
      <c r="B63" s="373" t="s">
        <v>142</v>
      </c>
      <c r="C63" s="430">
        <v>70</v>
      </c>
      <c r="D63" s="430">
        <v>90</v>
      </c>
      <c r="E63" s="430">
        <v>100</v>
      </c>
      <c r="F63" s="72" t="s">
        <v>63</v>
      </c>
      <c r="G63" s="118">
        <v>2850</v>
      </c>
      <c r="H63" s="119">
        <v>70</v>
      </c>
      <c r="I63" s="119">
        <v>74</v>
      </c>
      <c r="J63" s="119">
        <v>76</v>
      </c>
      <c r="K63" s="119">
        <v>63</v>
      </c>
      <c r="L63" s="119">
        <v>69</v>
      </c>
      <c r="M63" s="119">
        <v>70</v>
      </c>
      <c r="N63" s="234">
        <f t="shared" ref="N63:N77" si="32">H63*G63/1000</f>
        <v>199.5</v>
      </c>
      <c r="O63" s="234">
        <f t="shared" ref="O63:O77" si="33">I63*G63/1000</f>
        <v>210.9</v>
      </c>
      <c r="P63" s="83">
        <f>J63*G63/1000</f>
        <v>216.6</v>
      </c>
      <c r="Q63" s="386">
        <f>SUM(N63:N68)</f>
        <v>215.23099999999997</v>
      </c>
      <c r="R63" s="386">
        <f>SUM(O63:O68)</f>
        <v>234.428</v>
      </c>
      <c r="S63" s="386">
        <f>SUM(P63:P68)</f>
        <v>245.61799999999999</v>
      </c>
      <c r="T63" s="428">
        <f>Q63*1.5</f>
        <v>322.84649999999993</v>
      </c>
      <c r="U63" s="428">
        <f>R63*1.5</f>
        <v>351.642</v>
      </c>
      <c r="V63" s="427">
        <f>S63*1.5</f>
        <v>368.42700000000002</v>
      </c>
      <c r="W63" s="3"/>
      <c r="X63" s="3"/>
      <c r="Y63" s="3"/>
    </row>
    <row r="64" spans="1:25" ht="15.75" x14ac:dyDescent="0.25">
      <c r="A64" s="3"/>
      <c r="B64" s="368"/>
      <c r="C64" s="389"/>
      <c r="D64" s="389"/>
      <c r="E64" s="389"/>
      <c r="F64" s="74" t="s">
        <v>35</v>
      </c>
      <c r="G64" s="224">
        <v>219</v>
      </c>
      <c r="H64" s="93">
        <v>10</v>
      </c>
      <c r="I64" s="93">
        <v>14</v>
      </c>
      <c r="J64" s="93">
        <v>18</v>
      </c>
      <c r="K64" s="93">
        <v>8</v>
      </c>
      <c r="L64" s="93">
        <v>12</v>
      </c>
      <c r="M64" s="93">
        <v>15</v>
      </c>
      <c r="N64" s="224">
        <f t="shared" si="32"/>
        <v>2.19</v>
      </c>
      <c r="O64" s="224">
        <f t="shared" si="33"/>
        <v>3.0659999999999998</v>
      </c>
      <c r="P64" s="91">
        <f t="shared" ref="P64:P68" si="34">J64*G64/1000</f>
        <v>3.9420000000000002</v>
      </c>
      <c r="Q64" s="359"/>
      <c r="R64" s="359"/>
      <c r="S64" s="359"/>
      <c r="T64" s="360"/>
      <c r="U64" s="360"/>
      <c r="V64" s="358"/>
      <c r="W64" s="3"/>
      <c r="X64" s="3"/>
      <c r="Y64" s="3"/>
    </row>
    <row r="65" spans="1:25" ht="15.75" customHeight="1" x14ac:dyDescent="0.25">
      <c r="A65" s="3"/>
      <c r="B65" s="368"/>
      <c r="C65" s="389"/>
      <c r="D65" s="389"/>
      <c r="E65" s="389"/>
      <c r="F65" s="74" t="s">
        <v>77</v>
      </c>
      <c r="G65" s="224">
        <v>2103</v>
      </c>
      <c r="H65" s="93">
        <v>5</v>
      </c>
      <c r="I65" s="93">
        <v>8</v>
      </c>
      <c r="J65" s="93">
        <v>10</v>
      </c>
      <c r="K65" s="93">
        <v>5</v>
      </c>
      <c r="L65" s="93">
        <v>8</v>
      </c>
      <c r="M65" s="93">
        <v>10</v>
      </c>
      <c r="N65" s="224">
        <f t="shared" si="32"/>
        <v>10.515000000000001</v>
      </c>
      <c r="O65" s="224">
        <f t="shared" si="33"/>
        <v>16.824000000000002</v>
      </c>
      <c r="P65" s="91">
        <f t="shared" si="34"/>
        <v>21.03</v>
      </c>
      <c r="Q65" s="359"/>
      <c r="R65" s="359"/>
      <c r="S65" s="359"/>
      <c r="T65" s="360"/>
      <c r="U65" s="360"/>
      <c r="V65" s="358"/>
      <c r="W65" s="3"/>
      <c r="X65" s="3"/>
      <c r="Y65" s="3"/>
    </row>
    <row r="66" spans="1:25" ht="15.75" customHeight="1" x14ac:dyDescent="0.25">
      <c r="A66" s="3"/>
      <c r="B66" s="368"/>
      <c r="C66" s="389"/>
      <c r="D66" s="389"/>
      <c r="E66" s="389"/>
      <c r="F66" s="73" t="s">
        <v>34</v>
      </c>
      <c r="G66" s="224">
        <v>204</v>
      </c>
      <c r="H66" s="93">
        <v>7</v>
      </c>
      <c r="I66" s="93">
        <v>10</v>
      </c>
      <c r="J66" s="93">
        <v>12</v>
      </c>
      <c r="K66" s="93">
        <v>5</v>
      </c>
      <c r="L66" s="93">
        <v>8</v>
      </c>
      <c r="M66" s="93">
        <v>10</v>
      </c>
      <c r="N66" s="224">
        <f t="shared" si="32"/>
        <v>1.4279999999999999</v>
      </c>
      <c r="O66" s="224">
        <f t="shared" si="33"/>
        <v>2.04</v>
      </c>
      <c r="P66" s="91">
        <f t="shared" si="34"/>
        <v>2.448</v>
      </c>
      <c r="Q66" s="359"/>
      <c r="R66" s="359"/>
      <c r="S66" s="359"/>
      <c r="T66" s="360"/>
      <c r="U66" s="360"/>
      <c r="V66" s="358"/>
      <c r="W66" s="3"/>
      <c r="X66" s="3"/>
      <c r="Y66" s="3"/>
    </row>
    <row r="67" spans="1:25" x14ac:dyDescent="0.25">
      <c r="A67" s="3"/>
      <c r="B67" s="368"/>
      <c r="C67" s="389"/>
      <c r="D67" s="389"/>
      <c r="E67" s="389"/>
      <c r="F67" s="241" t="s">
        <v>12</v>
      </c>
      <c r="G67" s="224">
        <v>791</v>
      </c>
      <c r="H67" s="225">
        <v>2</v>
      </c>
      <c r="I67" s="225">
        <v>2</v>
      </c>
      <c r="J67" s="225">
        <v>2</v>
      </c>
      <c r="K67" s="225">
        <v>2</v>
      </c>
      <c r="L67" s="225">
        <v>2</v>
      </c>
      <c r="M67" s="225">
        <v>2</v>
      </c>
      <c r="N67" s="224">
        <f t="shared" si="32"/>
        <v>1.5820000000000001</v>
      </c>
      <c r="O67" s="224">
        <f t="shared" si="33"/>
        <v>1.5820000000000001</v>
      </c>
      <c r="P67" s="91">
        <f t="shared" si="34"/>
        <v>1.5820000000000001</v>
      </c>
      <c r="Q67" s="359"/>
      <c r="R67" s="359"/>
      <c r="S67" s="359"/>
      <c r="T67" s="360"/>
      <c r="U67" s="360"/>
      <c r="V67" s="358"/>
      <c r="W67" s="3"/>
      <c r="X67" s="3"/>
      <c r="Y67" s="3"/>
    </row>
    <row r="68" spans="1:25" ht="15.75" customHeight="1" x14ac:dyDescent="0.25">
      <c r="A68" s="3"/>
      <c r="B68" s="368"/>
      <c r="C68" s="389"/>
      <c r="D68" s="389"/>
      <c r="E68" s="389"/>
      <c r="F68" s="74" t="s">
        <v>28</v>
      </c>
      <c r="G68" s="224">
        <v>80</v>
      </c>
      <c r="H68" s="126">
        <v>0.2</v>
      </c>
      <c r="I68" s="126">
        <v>0.2</v>
      </c>
      <c r="J68" s="126">
        <v>0.2</v>
      </c>
      <c r="K68" s="126">
        <v>0.2</v>
      </c>
      <c r="L68" s="179">
        <v>0.2</v>
      </c>
      <c r="M68" s="179">
        <v>0.2</v>
      </c>
      <c r="N68" s="224">
        <f t="shared" si="32"/>
        <v>1.6E-2</v>
      </c>
      <c r="O68" s="224">
        <f t="shared" si="33"/>
        <v>1.6E-2</v>
      </c>
      <c r="P68" s="91">
        <f t="shared" si="34"/>
        <v>1.6E-2</v>
      </c>
      <c r="Q68" s="359"/>
      <c r="R68" s="359"/>
      <c r="S68" s="359"/>
      <c r="T68" s="360"/>
      <c r="U68" s="360"/>
      <c r="V68" s="358"/>
      <c r="W68" s="3"/>
      <c r="X68" s="3"/>
      <c r="Y68" s="3"/>
    </row>
    <row r="69" spans="1:25" ht="15.75" customHeight="1" x14ac:dyDescent="0.25">
      <c r="A69" s="3"/>
      <c r="B69" s="298" t="s">
        <v>73</v>
      </c>
      <c r="C69" s="437">
        <v>130</v>
      </c>
      <c r="D69" s="437">
        <v>150</v>
      </c>
      <c r="E69" s="437">
        <v>180</v>
      </c>
      <c r="F69" s="74" t="s">
        <v>72</v>
      </c>
      <c r="G69" s="224">
        <v>276</v>
      </c>
      <c r="H69" s="82">
        <v>140</v>
      </c>
      <c r="I69" s="82">
        <v>144</v>
      </c>
      <c r="J69" s="82">
        <v>150</v>
      </c>
      <c r="K69" s="180">
        <v>93</v>
      </c>
      <c r="L69" s="88">
        <v>108</v>
      </c>
      <c r="M69" s="88">
        <v>111</v>
      </c>
      <c r="N69" s="181">
        <f t="shared" si="32"/>
        <v>38.64</v>
      </c>
      <c r="O69" s="224">
        <f t="shared" si="33"/>
        <v>39.744</v>
      </c>
      <c r="P69" s="91">
        <f>H69*G69/1000</f>
        <v>38.64</v>
      </c>
      <c r="Q69" s="359">
        <f>SUM(N69:N73)</f>
        <v>103.861</v>
      </c>
      <c r="R69" s="359">
        <f t="shared" ref="R69:S69" si="35">SUM(O69:O73)</f>
        <v>98.92</v>
      </c>
      <c r="S69" s="359">
        <f t="shared" si="35"/>
        <v>103.861</v>
      </c>
      <c r="T69" s="360">
        <f>Q69*1.5</f>
        <v>155.79150000000001</v>
      </c>
      <c r="U69" s="360">
        <f>R69*1.5</f>
        <v>148.38</v>
      </c>
      <c r="V69" s="358">
        <f>S69*1.5</f>
        <v>155.79150000000001</v>
      </c>
      <c r="W69" s="3"/>
      <c r="X69" s="3"/>
      <c r="Y69" s="3"/>
    </row>
    <row r="70" spans="1:25" ht="15.75" customHeight="1" x14ac:dyDescent="0.25">
      <c r="A70" s="3"/>
      <c r="B70" s="299"/>
      <c r="C70" s="399"/>
      <c r="D70" s="399"/>
      <c r="E70" s="399"/>
      <c r="F70" s="74" t="s">
        <v>35</v>
      </c>
      <c r="G70" s="224">
        <v>219</v>
      </c>
      <c r="H70" s="82">
        <v>55</v>
      </c>
      <c r="I70" s="82">
        <v>75</v>
      </c>
      <c r="J70" s="82">
        <v>90</v>
      </c>
      <c r="K70" s="180">
        <v>48</v>
      </c>
      <c r="L70" s="88">
        <v>57</v>
      </c>
      <c r="M70" s="88">
        <v>63</v>
      </c>
      <c r="N70" s="181">
        <f t="shared" si="32"/>
        <v>12.045</v>
      </c>
      <c r="O70" s="224">
        <f t="shared" si="33"/>
        <v>16.425000000000001</v>
      </c>
      <c r="P70" s="91">
        <f t="shared" ref="P70:P73" si="36">H70*G70/1000</f>
        <v>12.045</v>
      </c>
      <c r="Q70" s="359"/>
      <c r="R70" s="359"/>
      <c r="S70" s="359"/>
      <c r="T70" s="360"/>
      <c r="U70" s="360"/>
      <c r="V70" s="358"/>
      <c r="W70" s="3"/>
      <c r="X70" s="3"/>
      <c r="Y70" s="3"/>
    </row>
    <row r="71" spans="1:25" x14ac:dyDescent="0.25">
      <c r="A71" s="3"/>
      <c r="B71" s="299"/>
      <c r="C71" s="399"/>
      <c r="D71" s="399"/>
      <c r="E71" s="399"/>
      <c r="F71" s="73" t="s">
        <v>71</v>
      </c>
      <c r="G71" s="224">
        <v>417</v>
      </c>
      <c r="H71" s="81">
        <v>40</v>
      </c>
      <c r="I71" s="81">
        <v>15</v>
      </c>
      <c r="J71" s="81">
        <v>25</v>
      </c>
      <c r="K71" s="182">
        <v>40</v>
      </c>
      <c r="L71" s="88">
        <v>15</v>
      </c>
      <c r="M71" s="88">
        <v>25</v>
      </c>
      <c r="N71" s="181">
        <f t="shared" si="32"/>
        <v>16.68</v>
      </c>
      <c r="O71" s="224">
        <f t="shared" si="33"/>
        <v>6.2549999999999999</v>
      </c>
      <c r="P71" s="91">
        <f t="shared" si="36"/>
        <v>16.68</v>
      </c>
      <c r="Q71" s="359"/>
      <c r="R71" s="359"/>
      <c r="S71" s="359"/>
      <c r="T71" s="360"/>
      <c r="U71" s="360"/>
      <c r="V71" s="358"/>
      <c r="W71" s="3"/>
      <c r="X71" s="3"/>
      <c r="Y71" s="3"/>
    </row>
    <row r="72" spans="1:25" x14ac:dyDescent="0.25">
      <c r="A72" s="3"/>
      <c r="B72" s="299"/>
      <c r="C72" s="399"/>
      <c r="D72" s="399"/>
      <c r="E72" s="399"/>
      <c r="F72" s="73" t="s">
        <v>14</v>
      </c>
      <c r="G72" s="224">
        <v>4560</v>
      </c>
      <c r="H72" s="81">
        <v>8</v>
      </c>
      <c r="I72" s="81">
        <v>8</v>
      </c>
      <c r="J72" s="81">
        <v>8</v>
      </c>
      <c r="K72" s="182">
        <v>8</v>
      </c>
      <c r="L72" s="88">
        <v>8</v>
      </c>
      <c r="M72" s="88">
        <v>8</v>
      </c>
      <c r="N72" s="181">
        <f t="shared" si="32"/>
        <v>36.479999999999997</v>
      </c>
      <c r="O72" s="224">
        <f t="shared" si="33"/>
        <v>36.479999999999997</v>
      </c>
      <c r="P72" s="91">
        <f t="shared" si="36"/>
        <v>36.479999999999997</v>
      </c>
      <c r="Q72" s="359"/>
      <c r="R72" s="359"/>
      <c r="S72" s="359"/>
      <c r="T72" s="360"/>
      <c r="U72" s="360"/>
      <c r="V72" s="358"/>
      <c r="W72" s="3"/>
      <c r="X72" s="3"/>
      <c r="Y72" s="3"/>
    </row>
    <row r="73" spans="1:25" ht="15.75" x14ac:dyDescent="0.25">
      <c r="A73" s="3"/>
      <c r="B73" s="375"/>
      <c r="C73" s="400"/>
      <c r="D73" s="400"/>
      <c r="E73" s="400"/>
      <c r="F73" s="74" t="s">
        <v>28</v>
      </c>
      <c r="G73" s="224">
        <v>80</v>
      </c>
      <c r="H73" s="84">
        <v>0.2</v>
      </c>
      <c r="I73" s="84">
        <v>0.2</v>
      </c>
      <c r="J73" s="84">
        <v>0.3</v>
      </c>
      <c r="K73" s="183">
        <v>0.2</v>
      </c>
      <c r="L73" s="121">
        <v>0.3</v>
      </c>
      <c r="M73" s="121">
        <v>0.3</v>
      </c>
      <c r="N73" s="181">
        <f t="shared" si="32"/>
        <v>1.6E-2</v>
      </c>
      <c r="O73" s="224">
        <f t="shared" si="33"/>
        <v>1.6E-2</v>
      </c>
      <c r="P73" s="91">
        <f t="shared" si="36"/>
        <v>1.6E-2</v>
      </c>
      <c r="Q73" s="359"/>
      <c r="R73" s="359"/>
      <c r="S73" s="359"/>
      <c r="T73" s="360"/>
      <c r="U73" s="360"/>
      <c r="V73" s="358"/>
      <c r="W73" s="3"/>
      <c r="X73" s="3"/>
      <c r="Y73" s="3"/>
    </row>
    <row r="74" spans="1:25" ht="15.75" x14ac:dyDescent="0.25">
      <c r="A74" s="3"/>
      <c r="B74" s="298" t="s">
        <v>50</v>
      </c>
      <c r="C74" s="402" t="s">
        <v>46</v>
      </c>
      <c r="D74" s="402" t="s">
        <v>46</v>
      </c>
      <c r="E74" s="402" t="s">
        <v>46</v>
      </c>
      <c r="F74" s="74" t="s">
        <v>42</v>
      </c>
      <c r="G74" s="224">
        <v>1488</v>
      </c>
      <c r="H74" s="84">
        <v>40</v>
      </c>
      <c r="I74" s="84">
        <v>40</v>
      </c>
      <c r="J74" s="84">
        <v>40</v>
      </c>
      <c r="K74" s="84">
        <v>20</v>
      </c>
      <c r="L74" s="84">
        <v>20</v>
      </c>
      <c r="M74" s="84">
        <v>20</v>
      </c>
      <c r="N74" s="224">
        <f t="shared" si="32"/>
        <v>59.52</v>
      </c>
      <c r="O74" s="224">
        <f t="shared" si="33"/>
        <v>59.52</v>
      </c>
      <c r="P74" s="224">
        <f t="shared" ref="P74:P76" si="37">J74*G74/1000</f>
        <v>59.52</v>
      </c>
      <c r="Q74" s="354">
        <f>SUM(N74:N76)</f>
        <v>127.63400000000001</v>
      </c>
      <c r="R74" s="354">
        <f t="shared" ref="R74:S74" si="38">SUM(O74:O76)</f>
        <v>127.63400000000001</v>
      </c>
      <c r="S74" s="354">
        <f t="shared" si="38"/>
        <v>127.63400000000001</v>
      </c>
      <c r="T74" s="354">
        <f>Q74*1.5</f>
        <v>191.45100000000002</v>
      </c>
      <c r="U74" s="354">
        <f>R74*1.5</f>
        <v>191.45100000000002</v>
      </c>
      <c r="V74" s="354">
        <f>S74*1.5</f>
        <v>191.45100000000002</v>
      </c>
      <c r="W74" s="3"/>
      <c r="X74" s="3"/>
      <c r="Y74" s="3"/>
    </row>
    <row r="75" spans="1:25" ht="15.75" x14ac:dyDescent="0.25">
      <c r="A75" s="3"/>
      <c r="B75" s="299"/>
      <c r="C75" s="309"/>
      <c r="D75" s="309"/>
      <c r="E75" s="309"/>
      <c r="F75" s="74" t="s">
        <v>51</v>
      </c>
      <c r="G75" s="224">
        <v>751</v>
      </c>
      <c r="H75" s="84">
        <v>89</v>
      </c>
      <c r="I75" s="84">
        <v>89</v>
      </c>
      <c r="J75" s="84">
        <v>89</v>
      </c>
      <c r="K75" s="84">
        <v>60</v>
      </c>
      <c r="L75" s="84">
        <v>60</v>
      </c>
      <c r="M75" s="84">
        <v>60</v>
      </c>
      <c r="N75" s="224">
        <f t="shared" si="32"/>
        <v>66.838999999999999</v>
      </c>
      <c r="O75" s="224">
        <f t="shared" si="33"/>
        <v>66.838999999999999</v>
      </c>
      <c r="P75" s="224">
        <f t="shared" si="37"/>
        <v>66.838999999999999</v>
      </c>
      <c r="Q75" s="362"/>
      <c r="R75" s="362"/>
      <c r="S75" s="362"/>
      <c r="T75" s="362"/>
      <c r="U75" s="362"/>
      <c r="V75" s="362"/>
      <c r="W75" s="3"/>
      <c r="X75" s="3"/>
      <c r="Y75" s="3"/>
    </row>
    <row r="76" spans="1:25" ht="15.75" x14ac:dyDescent="0.25">
      <c r="A76" s="3"/>
      <c r="B76" s="375"/>
      <c r="C76" s="310"/>
      <c r="D76" s="310"/>
      <c r="E76" s="310"/>
      <c r="F76" s="74" t="s">
        <v>32</v>
      </c>
      <c r="G76" s="224">
        <v>425</v>
      </c>
      <c r="H76" s="84">
        <v>3</v>
      </c>
      <c r="I76" s="84">
        <v>3</v>
      </c>
      <c r="J76" s="84">
        <v>3</v>
      </c>
      <c r="K76" s="84">
        <v>3</v>
      </c>
      <c r="L76" s="84">
        <v>3</v>
      </c>
      <c r="M76" s="84">
        <v>3</v>
      </c>
      <c r="N76" s="224">
        <f t="shared" si="32"/>
        <v>1.2749999999999999</v>
      </c>
      <c r="O76" s="224">
        <f t="shared" si="33"/>
        <v>1.2749999999999999</v>
      </c>
      <c r="P76" s="224">
        <f t="shared" si="37"/>
        <v>1.2749999999999999</v>
      </c>
      <c r="Q76" s="355"/>
      <c r="R76" s="355"/>
      <c r="S76" s="355"/>
      <c r="T76" s="355"/>
      <c r="U76" s="355"/>
      <c r="V76" s="355"/>
      <c r="W76" s="3"/>
      <c r="X76" s="3"/>
      <c r="Y76" s="3"/>
    </row>
    <row r="77" spans="1:25" ht="30.75" thickBot="1" x14ac:dyDescent="0.3">
      <c r="A77" s="3"/>
      <c r="B77" s="92" t="s">
        <v>110</v>
      </c>
      <c r="C77" s="93">
        <v>30</v>
      </c>
      <c r="D77" s="93">
        <v>50</v>
      </c>
      <c r="E77" s="93">
        <v>50</v>
      </c>
      <c r="F77" s="94" t="s">
        <v>110</v>
      </c>
      <c r="G77" s="93">
        <v>550</v>
      </c>
      <c r="H77" s="82">
        <v>30</v>
      </c>
      <c r="I77" s="82">
        <v>50</v>
      </c>
      <c r="J77" s="82">
        <v>50</v>
      </c>
      <c r="K77" s="82">
        <v>30</v>
      </c>
      <c r="L77" s="82">
        <v>50</v>
      </c>
      <c r="M77" s="82">
        <v>50</v>
      </c>
      <c r="N77" s="224">
        <f t="shared" si="32"/>
        <v>16.5</v>
      </c>
      <c r="O77" s="224">
        <f t="shared" si="33"/>
        <v>27.5</v>
      </c>
      <c r="P77" s="91">
        <f>J77*G77/1000</f>
        <v>27.5</v>
      </c>
      <c r="Q77" s="226">
        <f>SUM(N77)</f>
        <v>16.5</v>
      </c>
      <c r="R77" s="226">
        <f t="shared" ref="R77:S77" si="39">SUM(O77)</f>
        <v>27.5</v>
      </c>
      <c r="S77" s="226">
        <f t="shared" si="39"/>
        <v>27.5</v>
      </c>
      <c r="T77" s="230">
        <f>Q77*1.5</f>
        <v>24.75</v>
      </c>
      <c r="U77" s="230">
        <f>R77*1.5</f>
        <v>41.25</v>
      </c>
      <c r="V77" s="231">
        <f>S77*1.5</f>
        <v>41.25</v>
      </c>
      <c r="W77" s="3"/>
      <c r="X77" s="3"/>
      <c r="Y77" s="3"/>
    </row>
    <row r="78" spans="1:25" ht="15.75" thickBot="1" x14ac:dyDescent="0.3">
      <c r="A78" s="3"/>
      <c r="B78" s="444"/>
      <c r="C78" s="445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6"/>
      <c r="Q78" s="125">
        <f t="shared" ref="Q78:V78" si="40">SUM(Q63:Q77)</f>
        <v>463.226</v>
      </c>
      <c r="R78" s="125">
        <f t="shared" si="40"/>
        <v>488.48200000000003</v>
      </c>
      <c r="S78" s="125">
        <f t="shared" si="40"/>
        <v>504.613</v>
      </c>
      <c r="T78" s="125">
        <f t="shared" si="40"/>
        <v>694.83899999999994</v>
      </c>
      <c r="U78" s="125">
        <f t="shared" si="40"/>
        <v>732.72299999999996</v>
      </c>
      <c r="V78" s="184">
        <f t="shared" si="40"/>
        <v>756.91950000000008</v>
      </c>
      <c r="W78" s="3"/>
      <c r="X78" s="3"/>
      <c r="Y78" s="3"/>
    </row>
    <row r="79" spans="1:25" ht="15.75" thickBot="1" x14ac:dyDescent="0.3">
      <c r="A79" s="3"/>
      <c r="B79" s="399" t="s">
        <v>107</v>
      </c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77"/>
      <c r="R79" s="77"/>
      <c r="S79" s="77"/>
      <c r="T79" s="3"/>
      <c r="U79" s="3"/>
      <c r="V79" s="3"/>
      <c r="W79" s="3"/>
      <c r="X79" s="3"/>
      <c r="Y79" s="3"/>
    </row>
    <row r="80" spans="1:25" x14ac:dyDescent="0.25">
      <c r="A80" s="3"/>
      <c r="B80" s="421" t="s">
        <v>101</v>
      </c>
      <c r="C80" s="398">
        <v>60</v>
      </c>
      <c r="D80" s="398">
        <v>80</v>
      </c>
      <c r="E80" s="398">
        <v>100</v>
      </c>
      <c r="F80" s="114" t="s">
        <v>102</v>
      </c>
      <c r="G80" s="237">
        <v>409</v>
      </c>
      <c r="H80" s="237">
        <v>30</v>
      </c>
      <c r="I80" s="237">
        <v>40</v>
      </c>
      <c r="J80" s="237">
        <v>48</v>
      </c>
      <c r="K80" s="237">
        <v>26</v>
      </c>
      <c r="L80" s="237">
        <v>29</v>
      </c>
      <c r="M80" s="237">
        <v>31</v>
      </c>
      <c r="N80" s="232">
        <f t="shared" ref="N80:N83" si="41">H80*G80/1000</f>
        <v>12.27</v>
      </c>
      <c r="O80" s="232">
        <f t="shared" ref="O80:O83" si="42">I80*G80/1000</f>
        <v>16.36</v>
      </c>
      <c r="P80" s="115">
        <f t="shared" ref="P80:P83" si="43">J80*G80/1000</f>
        <v>19.632000000000001</v>
      </c>
      <c r="Q80" s="361">
        <f>SUM(N80:N83)</f>
        <v>28.026</v>
      </c>
      <c r="R80" s="361">
        <f t="shared" ref="R80:S80" si="44">SUM(O80:O83)</f>
        <v>38.275999999999996</v>
      </c>
      <c r="S80" s="361">
        <f t="shared" si="44"/>
        <v>46.278999999999996</v>
      </c>
      <c r="T80" s="363">
        <f>Q80*1.5</f>
        <v>42.039000000000001</v>
      </c>
      <c r="U80" s="363">
        <f>R80*1.5</f>
        <v>57.413999999999994</v>
      </c>
      <c r="V80" s="365">
        <f>S80*1.5</f>
        <v>69.418499999999995</v>
      </c>
      <c r="W80" s="3"/>
      <c r="X80" s="3"/>
      <c r="Y80" s="3"/>
    </row>
    <row r="81" spans="1:25" x14ac:dyDescent="0.25">
      <c r="A81" s="3"/>
      <c r="B81" s="422"/>
      <c r="C81" s="399"/>
      <c r="D81" s="399"/>
      <c r="E81" s="399"/>
      <c r="F81" s="241" t="s">
        <v>35</v>
      </c>
      <c r="G81" s="238">
        <v>219</v>
      </c>
      <c r="H81" s="238">
        <v>17</v>
      </c>
      <c r="I81" s="238">
        <v>19</v>
      </c>
      <c r="J81" s="238">
        <v>28</v>
      </c>
      <c r="K81" s="238">
        <v>13</v>
      </c>
      <c r="L81" s="238">
        <v>14</v>
      </c>
      <c r="M81" s="238">
        <v>22</v>
      </c>
      <c r="N81" s="224">
        <f t="shared" si="41"/>
        <v>3.7229999999999999</v>
      </c>
      <c r="O81" s="224">
        <f t="shared" si="42"/>
        <v>4.1609999999999996</v>
      </c>
      <c r="P81" s="224">
        <f t="shared" si="43"/>
        <v>6.1319999999999997</v>
      </c>
      <c r="Q81" s="362"/>
      <c r="R81" s="362"/>
      <c r="S81" s="362"/>
      <c r="T81" s="364"/>
      <c r="U81" s="364"/>
      <c r="V81" s="366"/>
      <c r="W81" s="3"/>
      <c r="X81" s="3"/>
      <c r="Y81" s="3"/>
    </row>
    <row r="82" spans="1:25" x14ac:dyDescent="0.25">
      <c r="A82" s="3"/>
      <c r="B82" s="422"/>
      <c r="C82" s="399"/>
      <c r="D82" s="399"/>
      <c r="E82" s="399"/>
      <c r="F82" s="241" t="s">
        <v>40</v>
      </c>
      <c r="G82" s="238">
        <v>276</v>
      </c>
      <c r="H82" s="238">
        <v>35</v>
      </c>
      <c r="I82" s="238">
        <v>50</v>
      </c>
      <c r="J82" s="238">
        <v>60</v>
      </c>
      <c r="K82" s="238">
        <v>28</v>
      </c>
      <c r="L82" s="238">
        <v>33</v>
      </c>
      <c r="M82" s="238">
        <v>42</v>
      </c>
      <c r="N82" s="224">
        <f t="shared" si="41"/>
        <v>9.66</v>
      </c>
      <c r="O82" s="224">
        <f t="shared" si="42"/>
        <v>13.8</v>
      </c>
      <c r="P82" s="224">
        <f t="shared" si="43"/>
        <v>16.559999999999999</v>
      </c>
      <c r="Q82" s="362"/>
      <c r="R82" s="362"/>
      <c r="S82" s="362"/>
      <c r="T82" s="364"/>
      <c r="U82" s="364"/>
      <c r="V82" s="366"/>
      <c r="W82" s="3"/>
      <c r="X82" s="3"/>
      <c r="Y82" s="3"/>
    </row>
    <row r="83" spans="1:25" x14ac:dyDescent="0.25">
      <c r="A83" s="3"/>
      <c r="B83" s="423"/>
      <c r="C83" s="400"/>
      <c r="D83" s="400"/>
      <c r="E83" s="400"/>
      <c r="F83" s="87" t="s">
        <v>12</v>
      </c>
      <c r="G83" s="224">
        <v>791</v>
      </c>
      <c r="H83" s="238">
        <v>3</v>
      </c>
      <c r="I83" s="238">
        <v>5</v>
      </c>
      <c r="J83" s="238">
        <v>5</v>
      </c>
      <c r="K83" s="238">
        <v>3</v>
      </c>
      <c r="L83" s="238">
        <v>5</v>
      </c>
      <c r="M83" s="238">
        <v>5</v>
      </c>
      <c r="N83" s="224">
        <f t="shared" si="41"/>
        <v>2.3730000000000002</v>
      </c>
      <c r="O83" s="224">
        <f t="shared" si="42"/>
        <v>3.9550000000000001</v>
      </c>
      <c r="P83" s="224">
        <f t="shared" si="43"/>
        <v>3.9550000000000001</v>
      </c>
      <c r="Q83" s="355"/>
      <c r="R83" s="355"/>
      <c r="S83" s="355"/>
      <c r="T83" s="357"/>
      <c r="U83" s="357"/>
      <c r="V83" s="353"/>
      <c r="W83" s="3"/>
      <c r="X83" s="3"/>
      <c r="Y83" s="3"/>
    </row>
    <row r="84" spans="1:25" ht="15" customHeight="1" x14ac:dyDescent="0.25">
      <c r="A84" s="3"/>
      <c r="B84" s="390" t="s">
        <v>116</v>
      </c>
      <c r="C84" s="301" t="s">
        <v>46</v>
      </c>
      <c r="D84" s="301" t="s">
        <v>48</v>
      </c>
      <c r="E84" s="301" t="s">
        <v>113</v>
      </c>
      <c r="F84" s="116" t="s">
        <v>147</v>
      </c>
      <c r="G84" s="224">
        <v>5650</v>
      </c>
      <c r="H84" s="81">
        <v>50</v>
      </c>
      <c r="I84" s="81">
        <v>65</v>
      </c>
      <c r="J84" s="81">
        <v>80</v>
      </c>
      <c r="K84" s="81">
        <v>47</v>
      </c>
      <c r="L84" s="81">
        <v>58</v>
      </c>
      <c r="M84" s="81">
        <v>69</v>
      </c>
      <c r="N84" s="224">
        <f t="shared" ref="N84:N102" si="45">H84*G84/1000</f>
        <v>282.5</v>
      </c>
      <c r="O84" s="224">
        <f t="shared" ref="O84:O102" si="46">I84*G84/1000</f>
        <v>367.25</v>
      </c>
      <c r="P84" s="224">
        <f t="shared" ref="P84:P100" si="47">J84*G84/1000</f>
        <v>452</v>
      </c>
      <c r="Q84" s="359">
        <f>SUM(N84:N89)</f>
        <v>298.72300000000001</v>
      </c>
      <c r="R84" s="359">
        <f>SUM(O84:O89)</f>
        <v>387.76599999999996</v>
      </c>
      <c r="S84" s="359">
        <f>SUM(P84:P89)</f>
        <v>476.83199999999999</v>
      </c>
      <c r="T84" s="359">
        <f>Q84*1.5</f>
        <v>448.08450000000005</v>
      </c>
      <c r="U84" s="359">
        <f>R84*1.5</f>
        <v>581.64899999999989</v>
      </c>
      <c r="V84" s="359">
        <f>S84*1.5</f>
        <v>715.24800000000005</v>
      </c>
      <c r="W84" s="3"/>
      <c r="X84" s="3"/>
      <c r="Y84" s="3"/>
    </row>
    <row r="85" spans="1:25" ht="15" customHeight="1" x14ac:dyDescent="0.25">
      <c r="A85" s="3"/>
      <c r="B85" s="390"/>
      <c r="C85" s="301"/>
      <c r="D85" s="301"/>
      <c r="E85" s="301"/>
      <c r="F85" s="116" t="s">
        <v>95</v>
      </c>
      <c r="G85" s="224">
        <v>613</v>
      </c>
      <c r="H85" s="81">
        <v>16</v>
      </c>
      <c r="I85" s="81">
        <v>20</v>
      </c>
      <c r="J85" s="81">
        <v>24</v>
      </c>
      <c r="K85" s="81">
        <v>16</v>
      </c>
      <c r="L85" s="81">
        <v>20</v>
      </c>
      <c r="M85" s="81">
        <v>24</v>
      </c>
      <c r="N85" s="224">
        <f t="shared" si="45"/>
        <v>9.8079999999999998</v>
      </c>
      <c r="O85" s="224">
        <f t="shared" si="46"/>
        <v>12.26</v>
      </c>
      <c r="P85" s="224">
        <f t="shared" si="47"/>
        <v>14.712</v>
      </c>
      <c r="Q85" s="359"/>
      <c r="R85" s="359"/>
      <c r="S85" s="359"/>
      <c r="T85" s="359"/>
      <c r="U85" s="359"/>
      <c r="V85" s="359"/>
      <c r="W85" s="3"/>
      <c r="X85" s="3"/>
      <c r="Y85" s="3"/>
    </row>
    <row r="86" spans="1:25" ht="15" customHeight="1" x14ac:dyDescent="0.25">
      <c r="A86" s="3"/>
      <c r="B86" s="390"/>
      <c r="C86" s="301"/>
      <c r="D86" s="301"/>
      <c r="E86" s="301"/>
      <c r="F86" s="73" t="s">
        <v>10</v>
      </c>
      <c r="G86" s="224">
        <v>219</v>
      </c>
      <c r="H86" s="81">
        <v>10</v>
      </c>
      <c r="I86" s="81">
        <v>12</v>
      </c>
      <c r="J86" s="81">
        <v>15</v>
      </c>
      <c r="K86" s="81">
        <v>8</v>
      </c>
      <c r="L86" s="81">
        <v>10</v>
      </c>
      <c r="M86" s="81">
        <v>12</v>
      </c>
      <c r="N86" s="224">
        <f t="shared" si="45"/>
        <v>2.19</v>
      </c>
      <c r="O86" s="224">
        <f t="shared" si="46"/>
        <v>2.6280000000000001</v>
      </c>
      <c r="P86" s="224">
        <f t="shared" si="47"/>
        <v>3.2850000000000001</v>
      </c>
      <c r="Q86" s="359"/>
      <c r="R86" s="359"/>
      <c r="S86" s="359"/>
      <c r="T86" s="359"/>
      <c r="U86" s="359"/>
      <c r="V86" s="359"/>
      <c r="W86" s="3"/>
      <c r="X86" s="3"/>
      <c r="Y86" s="3"/>
    </row>
    <row r="87" spans="1:25" ht="15" customHeight="1" x14ac:dyDescent="0.25">
      <c r="A87" s="3"/>
      <c r="B87" s="390"/>
      <c r="C87" s="301"/>
      <c r="D87" s="301"/>
      <c r="E87" s="301"/>
      <c r="F87" s="73" t="s">
        <v>11</v>
      </c>
      <c r="G87" s="224">
        <v>204</v>
      </c>
      <c r="H87" s="81">
        <v>9</v>
      </c>
      <c r="I87" s="81">
        <v>12</v>
      </c>
      <c r="J87" s="81">
        <v>14</v>
      </c>
      <c r="K87" s="81">
        <v>8</v>
      </c>
      <c r="L87" s="81">
        <v>10</v>
      </c>
      <c r="M87" s="81">
        <v>12</v>
      </c>
      <c r="N87" s="224">
        <f t="shared" si="45"/>
        <v>1.8360000000000001</v>
      </c>
      <c r="O87" s="224">
        <f t="shared" si="46"/>
        <v>2.448</v>
      </c>
      <c r="P87" s="224">
        <f t="shared" si="47"/>
        <v>2.8559999999999999</v>
      </c>
      <c r="Q87" s="359"/>
      <c r="R87" s="359"/>
      <c r="S87" s="359"/>
      <c r="T87" s="359"/>
      <c r="U87" s="359"/>
      <c r="V87" s="359"/>
      <c r="W87" s="3"/>
      <c r="X87" s="3"/>
      <c r="Y87" s="3"/>
    </row>
    <row r="88" spans="1:25" x14ac:dyDescent="0.25">
      <c r="A88" s="3"/>
      <c r="B88" s="390"/>
      <c r="C88" s="301"/>
      <c r="D88" s="301"/>
      <c r="E88" s="301"/>
      <c r="F88" s="73" t="s">
        <v>12</v>
      </c>
      <c r="G88" s="224">
        <v>791</v>
      </c>
      <c r="H88" s="81">
        <v>3</v>
      </c>
      <c r="I88" s="81">
        <v>4</v>
      </c>
      <c r="J88" s="81">
        <v>5</v>
      </c>
      <c r="K88" s="81">
        <v>5</v>
      </c>
      <c r="L88" s="81">
        <v>5</v>
      </c>
      <c r="M88" s="81">
        <v>7</v>
      </c>
      <c r="N88" s="224">
        <f t="shared" si="45"/>
        <v>2.3730000000000002</v>
      </c>
      <c r="O88" s="224">
        <f t="shared" si="46"/>
        <v>3.1640000000000001</v>
      </c>
      <c r="P88" s="224">
        <f t="shared" si="47"/>
        <v>3.9550000000000001</v>
      </c>
      <c r="Q88" s="359"/>
      <c r="R88" s="359"/>
      <c r="S88" s="359"/>
      <c r="T88" s="359"/>
      <c r="U88" s="359"/>
      <c r="V88" s="359"/>
      <c r="W88" s="3"/>
      <c r="X88" s="3"/>
      <c r="Y88" s="3"/>
    </row>
    <row r="89" spans="1:25" ht="15.75" x14ac:dyDescent="0.25">
      <c r="A89" s="3"/>
      <c r="B89" s="390"/>
      <c r="C89" s="301"/>
      <c r="D89" s="301"/>
      <c r="E89" s="301"/>
      <c r="F89" s="74" t="s">
        <v>28</v>
      </c>
      <c r="G89" s="224">
        <v>80</v>
      </c>
      <c r="H89" s="84">
        <v>0.2</v>
      </c>
      <c r="I89" s="84">
        <v>0.2</v>
      </c>
      <c r="J89" s="84">
        <v>0.3</v>
      </c>
      <c r="K89" s="84">
        <v>0.2</v>
      </c>
      <c r="L89" s="84">
        <v>0.2</v>
      </c>
      <c r="M89" s="84">
        <v>0.3</v>
      </c>
      <c r="N89" s="228">
        <f t="shared" si="45"/>
        <v>1.6E-2</v>
      </c>
      <c r="O89" s="228">
        <f t="shared" si="46"/>
        <v>1.6E-2</v>
      </c>
      <c r="P89" s="228">
        <f t="shared" si="47"/>
        <v>2.4E-2</v>
      </c>
      <c r="Q89" s="359"/>
      <c r="R89" s="359"/>
      <c r="S89" s="359"/>
      <c r="T89" s="359"/>
      <c r="U89" s="359"/>
      <c r="V89" s="359"/>
      <c r="W89" s="3"/>
      <c r="X89" s="3"/>
      <c r="Y89" s="3"/>
    </row>
    <row r="90" spans="1:25" ht="30" x14ac:dyDescent="0.25">
      <c r="A90" s="3"/>
      <c r="B90" s="368" t="s">
        <v>135</v>
      </c>
      <c r="C90" s="367">
        <v>50</v>
      </c>
      <c r="D90" s="367">
        <v>50</v>
      </c>
      <c r="E90" s="397">
        <v>50</v>
      </c>
      <c r="F90" s="146" t="s">
        <v>125</v>
      </c>
      <c r="G90" s="228">
        <v>412</v>
      </c>
      <c r="H90" s="127">
        <v>30</v>
      </c>
      <c r="I90" s="127">
        <v>30</v>
      </c>
      <c r="J90" s="127">
        <v>30</v>
      </c>
      <c r="K90" s="127">
        <v>30</v>
      </c>
      <c r="L90" s="127">
        <v>30</v>
      </c>
      <c r="M90" s="127">
        <v>30</v>
      </c>
      <c r="N90" s="228">
        <f t="shared" si="45"/>
        <v>12.36</v>
      </c>
      <c r="O90" s="228">
        <f t="shared" si="46"/>
        <v>12.36</v>
      </c>
      <c r="P90" s="244">
        <f t="shared" si="47"/>
        <v>12.36</v>
      </c>
      <c r="Q90" s="354">
        <f>SUM(N90:N100)</f>
        <v>64.385499999999993</v>
      </c>
      <c r="R90" s="354">
        <f>SUM(O90:O100)</f>
        <v>64.385499999999993</v>
      </c>
      <c r="S90" s="354">
        <f>SUM(P90:P100)</f>
        <v>64.385499999999993</v>
      </c>
      <c r="T90" s="360">
        <f>Q90*1.5</f>
        <v>96.578249999999997</v>
      </c>
      <c r="U90" s="356">
        <f>R90*1.5</f>
        <v>96.578249999999997</v>
      </c>
      <c r="V90" s="360">
        <f>S90*1.5</f>
        <v>96.578249999999997</v>
      </c>
      <c r="W90" s="3"/>
      <c r="X90" s="3"/>
      <c r="Y90" s="3"/>
    </row>
    <row r="91" spans="1:25" ht="30" x14ac:dyDescent="0.25">
      <c r="A91" s="3"/>
      <c r="B91" s="368"/>
      <c r="C91" s="367"/>
      <c r="D91" s="367"/>
      <c r="E91" s="367"/>
      <c r="F91" s="241" t="s">
        <v>126</v>
      </c>
      <c r="G91" s="224">
        <v>412</v>
      </c>
      <c r="H91" s="81">
        <v>2</v>
      </c>
      <c r="I91" s="81">
        <v>2</v>
      </c>
      <c r="J91" s="81">
        <v>2</v>
      </c>
      <c r="K91" s="81">
        <v>2</v>
      </c>
      <c r="L91" s="81">
        <v>2</v>
      </c>
      <c r="M91" s="81">
        <v>2</v>
      </c>
      <c r="N91" s="228">
        <f t="shared" si="45"/>
        <v>0.82399999999999995</v>
      </c>
      <c r="O91" s="228">
        <f t="shared" si="46"/>
        <v>0.82399999999999995</v>
      </c>
      <c r="P91" s="244">
        <f t="shared" si="47"/>
        <v>0.82399999999999995</v>
      </c>
      <c r="Q91" s="362"/>
      <c r="R91" s="362"/>
      <c r="S91" s="362"/>
      <c r="T91" s="360"/>
      <c r="U91" s="364"/>
      <c r="V91" s="360"/>
      <c r="W91" s="3"/>
      <c r="X91" s="3"/>
      <c r="Y91" s="3"/>
    </row>
    <row r="92" spans="1:25" x14ac:dyDescent="0.25">
      <c r="A92" s="3"/>
      <c r="B92" s="368"/>
      <c r="C92" s="367"/>
      <c r="D92" s="367"/>
      <c r="E92" s="367"/>
      <c r="F92" s="241" t="s">
        <v>38</v>
      </c>
      <c r="G92" s="224">
        <v>425</v>
      </c>
      <c r="H92" s="81">
        <v>4</v>
      </c>
      <c r="I92" s="81">
        <v>4</v>
      </c>
      <c r="J92" s="81">
        <v>4</v>
      </c>
      <c r="K92" s="81">
        <v>4</v>
      </c>
      <c r="L92" s="81">
        <v>4</v>
      </c>
      <c r="M92" s="81">
        <v>4</v>
      </c>
      <c r="N92" s="228">
        <f t="shared" si="45"/>
        <v>1.7</v>
      </c>
      <c r="O92" s="228">
        <f t="shared" si="46"/>
        <v>1.7</v>
      </c>
      <c r="P92" s="244">
        <f t="shared" si="47"/>
        <v>1.7</v>
      </c>
      <c r="Q92" s="362"/>
      <c r="R92" s="362"/>
      <c r="S92" s="362"/>
      <c r="T92" s="360"/>
      <c r="U92" s="364"/>
      <c r="V92" s="360"/>
      <c r="W92" s="3"/>
      <c r="X92" s="3"/>
      <c r="Y92" s="3"/>
    </row>
    <row r="93" spans="1:25" x14ac:dyDescent="0.25">
      <c r="A93" s="3"/>
      <c r="B93" s="368"/>
      <c r="C93" s="367"/>
      <c r="D93" s="367"/>
      <c r="E93" s="367"/>
      <c r="F93" s="241" t="s">
        <v>127</v>
      </c>
      <c r="G93" s="224">
        <v>4560</v>
      </c>
      <c r="H93" s="81">
        <v>1</v>
      </c>
      <c r="I93" s="81">
        <v>1</v>
      </c>
      <c r="J93" s="81">
        <v>1</v>
      </c>
      <c r="K93" s="81">
        <v>1</v>
      </c>
      <c r="L93" s="81">
        <v>1</v>
      </c>
      <c r="M93" s="81">
        <v>1</v>
      </c>
      <c r="N93" s="228">
        <f t="shared" si="45"/>
        <v>4.5599999999999996</v>
      </c>
      <c r="O93" s="228">
        <f t="shared" si="46"/>
        <v>4.5599999999999996</v>
      </c>
      <c r="P93" s="244">
        <f t="shared" si="47"/>
        <v>4.5599999999999996</v>
      </c>
      <c r="Q93" s="362"/>
      <c r="R93" s="362"/>
      <c r="S93" s="362"/>
      <c r="T93" s="360"/>
      <c r="U93" s="364"/>
      <c r="V93" s="360"/>
      <c r="W93" s="3"/>
      <c r="X93" s="3"/>
      <c r="Y93" s="3"/>
    </row>
    <row r="94" spans="1:25" x14ac:dyDescent="0.25">
      <c r="A94" s="3"/>
      <c r="B94" s="368"/>
      <c r="C94" s="367"/>
      <c r="D94" s="367"/>
      <c r="E94" s="367"/>
      <c r="F94" s="241" t="s">
        <v>131</v>
      </c>
      <c r="G94" s="224">
        <v>517</v>
      </c>
      <c r="H94" s="81">
        <v>5</v>
      </c>
      <c r="I94" s="81">
        <v>5</v>
      </c>
      <c r="J94" s="81">
        <v>5</v>
      </c>
      <c r="K94" s="81">
        <v>5</v>
      </c>
      <c r="L94" s="81">
        <v>5</v>
      </c>
      <c r="M94" s="81">
        <v>5</v>
      </c>
      <c r="N94" s="228">
        <f t="shared" si="45"/>
        <v>2.585</v>
      </c>
      <c r="O94" s="228">
        <f t="shared" si="46"/>
        <v>2.585</v>
      </c>
      <c r="P94" s="244">
        <f t="shared" si="47"/>
        <v>2.585</v>
      </c>
      <c r="Q94" s="362"/>
      <c r="R94" s="362"/>
      <c r="S94" s="362"/>
      <c r="T94" s="360"/>
      <c r="U94" s="364"/>
      <c r="V94" s="360"/>
      <c r="W94" s="3"/>
      <c r="X94" s="3"/>
      <c r="Y94" s="3"/>
    </row>
    <row r="95" spans="1:25" x14ac:dyDescent="0.25">
      <c r="A95" s="3"/>
      <c r="B95" s="368"/>
      <c r="C95" s="367"/>
      <c r="D95" s="367"/>
      <c r="E95" s="367"/>
      <c r="F95" s="241" t="s">
        <v>61</v>
      </c>
      <c r="G95" s="224">
        <v>417</v>
      </c>
      <c r="H95" s="81">
        <v>9</v>
      </c>
      <c r="I95" s="81">
        <v>9</v>
      </c>
      <c r="J95" s="81">
        <v>9</v>
      </c>
      <c r="K95" s="81">
        <v>9</v>
      </c>
      <c r="L95" s="81">
        <v>9</v>
      </c>
      <c r="M95" s="81">
        <v>9</v>
      </c>
      <c r="N95" s="228">
        <f t="shared" si="45"/>
        <v>3.7530000000000001</v>
      </c>
      <c r="O95" s="228">
        <f t="shared" si="46"/>
        <v>3.7530000000000001</v>
      </c>
      <c r="P95" s="244">
        <f t="shared" si="47"/>
        <v>3.7530000000000001</v>
      </c>
      <c r="Q95" s="362"/>
      <c r="R95" s="362"/>
      <c r="S95" s="362"/>
      <c r="T95" s="360"/>
      <c r="U95" s="364"/>
      <c r="V95" s="360"/>
      <c r="W95" s="3"/>
      <c r="X95" s="3"/>
      <c r="Y95" s="3"/>
    </row>
    <row r="96" spans="1:25" ht="15" customHeight="1" x14ac:dyDescent="0.25">
      <c r="A96" s="3"/>
      <c r="B96" s="368"/>
      <c r="C96" s="367"/>
      <c r="D96" s="367"/>
      <c r="E96" s="367"/>
      <c r="F96" s="241" t="s">
        <v>136</v>
      </c>
      <c r="G96" s="224">
        <v>2462</v>
      </c>
      <c r="H96" s="81">
        <v>13</v>
      </c>
      <c r="I96" s="81">
        <v>13</v>
      </c>
      <c r="J96" s="81">
        <v>13</v>
      </c>
      <c r="K96" s="81">
        <v>13</v>
      </c>
      <c r="L96" s="81">
        <v>13</v>
      </c>
      <c r="M96" s="81">
        <v>13</v>
      </c>
      <c r="N96" s="228">
        <f t="shared" si="45"/>
        <v>32.006</v>
      </c>
      <c r="O96" s="228">
        <f t="shared" si="46"/>
        <v>32.006</v>
      </c>
      <c r="P96" s="244">
        <f t="shared" si="47"/>
        <v>32.006</v>
      </c>
      <c r="Q96" s="362"/>
      <c r="R96" s="362"/>
      <c r="S96" s="362"/>
      <c r="T96" s="360"/>
      <c r="U96" s="364"/>
      <c r="V96" s="360"/>
      <c r="W96" s="3"/>
      <c r="X96" s="3"/>
      <c r="Y96" s="3"/>
    </row>
    <row r="97" spans="1:25" ht="15" customHeight="1" x14ac:dyDescent="0.25">
      <c r="A97" s="3"/>
      <c r="B97" s="368"/>
      <c r="C97" s="367"/>
      <c r="D97" s="367"/>
      <c r="E97" s="367"/>
      <c r="F97" s="241" t="s">
        <v>128</v>
      </c>
      <c r="G97" s="224">
        <v>5895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81">
        <v>1</v>
      </c>
      <c r="N97" s="228">
        <f t="shared" si="45"/>
        <v>5.8949999999999996</v>
      </c>
      <c r="O97" s="228">
        <f t="shared" si="46"/>
        <v>5.8949999999999996</v>
      </c>
      <c r="P97" s="244">
        <f t="shared" si="47"/>
        <v>5.8949999999999996</v>
      </c>
      <c r="Q97" s="362"/>
      <c r="R97" s="362"/>
      <c r="S97" s="362"/>
      <c r="T97" s="360"/>
      <c r="U97" s="364"/>
      <c r="V97" s="360"/>
      <c r="W97" s="3"/>
      <c r="X97" s="3"/>
      <c r="Y97" s="3"/>
    </row>
    <row r="98" spans="1:25" x14ac:dyDescent="0.25">
      <c r="A98" s="3"/>
      <c r="B98" s="368"/>
      <c r="C98" s="367"/>
      <c r="D98" s="367"/>
      <c r="E98" s="367"/>
      <c r="F98" s="241" t="s">
        <v>129</v>
      </c>
      <c r="G98" s="224">
        <v>80</v>
      </c>
      <c r="H98" s="84">
        <v>0.2</v>
      </c>
      <c r="I98" s="84">
        <v>0.2</v>
      </c>
      <c r="J98" s="84">
        <v>0.2</v>
      </c>
      <c r="K98" s="84">
        <v>0.2</v>
      </c>
      <c r="L98" s="84">
        <v>0.2</v>
      </c>
      <c r="M98" s="84">
        <v>0.2</v>
      </c>
      <c r="N98" s="228">
        <f t="shared" si="45"/>
        <v>1.6E-2</v>
      </c>
      <c r="O98" s="228">
        <f t="shared" si="46"/>
        <v>1.6E-2</v>
      </c>
      <c r="P98" s="244">
        <f t="shared" si="47"/>
        <v>1.6E-2</v>
      </c>
      <c r="Q98" s="362"/>
      <c r="R98" s="362"/>
      <c r="S98" s="362"/>
      <c r="T98" s="360"/>
      <c r="U98" s="364"/>
      <c r="V98" s="360"/>
      <c r="W98" s="3"/>
      <c r="X98" s="3"/>
      <c r="Y98" s="3"/>
    </row>
    <row r="99" spans="1:25" ht="18.75" customHeight="1" x14ac:dyDescent="0.25">
      <c r="A99" s="3"/>
      <c r="B99" s="368"/>
      <c r="C99" s="367"/>
      <c r="D99" s="367"/>
      <c r="E99" s="367"/>
      <c r="F99" s="241" t="s">
        <v>130</v>
      </c>
      <c r="G99" s="224">
        <v>5650</v>
      </c>
      <c r="H99" s="224">
        <v>0.03</v>
      </c>
      <c r="I99" s="224">
        <v>0.03</v>
      </c>
      <c r="J99" s="224">
        <v>0.03</v>
      </c>
      <c r="K99" s="224">
        <v>0.03</v>
      </c>
      <c r="L99" s="224">
        <v>0.03</v>
      </c>
      <c r="M99" s="224">
        <v>0.03</v>
      </c>
      <c r="N99" s="228">
        <f t="shared" si="45"/>
        <v>0.16950000000000001</v>
      </c>
      <c r="O99" s="228">
        <f t="shared" si="46"/>
        <v>0.16950000000000001</v>
      </c>
      <c r="P99" s="244">
        <f t="shared" si="47"/>
        <v>0.16950000000000001</v>
      </c>
      <c r="Q99" s="362"/>
      <c r="R99" s="362"/>
      <c r="S99" s="362"/>
      <c r="T99" s="360"/>
      <c r="U99" s="364"/>
      <c r="V99" s="360"/>
      <c r="W99" s="3"/>
      <c r="X99" s="3"/>
      <c r="Y99" s="3"/>
    </row>
    <row r="100" spans="1:25" ht="18.75" customHeight="1" x14ac:dyDescent="0.25">
      <c r="A100" s="3"/>
      <c r="B100" s="368"/>
      <c r="C100" s="367"/>
      <c r="D100" s="367"/>
      <c r="E100" s="367"/>
      <c r="F100" s="241" t="s">
        <v>131</v>
      </c>
      <c r="G100" s="224">
        <v>517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228">
        <f t="shared" si="45"/>
        <v>0.51700000000000002</v>
      </c>
      <c r="O100" s="228">
        <f t="shared" si="46"/>
        <v>0.51700000000000002</v>
      </c>
      <c r="P100" s="244">
        <f t="shared" si="47"/>
        <v>0.51700000000000002</v>
      </c>
      <c r="Q100" s="355"/>
      <c r="R100" s="355"/>
      <c r="S100" s="355"/>
      <c r="T100" s="360"/>
      <c r="U100" s="357"/>
      <c r="V100" s="360"/>
      <c r="W100" s="3"/>
      <c r="X100" s="3"/>
      <c r="Y100" s="3"/>
    </row>
    <row r="101" spans="1:25" ht="15.75" x14ac:dyDescent="0.25">
      <c r="A101" s="3"/>
      <c r="B101" s="298" t="s">
        <v>97</v>
      </c>
      <c r="C101" s="396">
        <v>200</v>
      </c>
      <c r="D101" s="396">
        <v>200</v>
      </c>
      <c r="E101" s="396">
        <v>200</v>
      </c>
      <c r="F101" s="74" t="s">
        <v>42</v>
      </c>
      <c r="G101" s="224">
        <v>1488</v>
      </c>
      <c r="H101" s="81">
        <v>20</v>
      </c>
      <c r="I101" s="81">
        <v>20</v>
      </c>
      <c r="J101" s="81">
        <v>20</v>
      </c>
      <c r="K101" s="81">
        <v>20</v>
      </c>
      <c r="L101" s="81">
        <v>20</v>
      </c>
      <c r="M101" s="81">
        <v>20</v>
      </c>
      <c r="N101" s="226">
        <f t="shared" si="45"/>
        <v>29.76</v>
      </c>
      <c r="O101" s="224">
        <f t="shared" si="46"/>
        <v>29.76</v>
      </c>
      <c r="P101" s="91">
        <f t="shared" ref="P101:P102" si="48">H101*G101/1000</f>
        <v>29.76</v>
      </c>
      <c r="Q101" s="354">
        <f>SUM(N101:N102)</f>
        <v>33.160000000000004</v>
      </c>
      <c r="R101" s="354">
        <f t="shared" ref="R101:S101" si="49">SUM(O101:O102)</f>
        <v>33.160000000000004</v>
      </c>
      <c r="S101" s="354">
        <f t="shared" si="49"/>
        <v>33.160000000000004</v>
      </c>
      <c r="T101" s="356">
        <f>Q101*1.5</f>
        <v>49.740000000000009</v>
      </c>
      <c r="U101" s="356">
        <f>R101*1.5</f>
        <v>49.740000000000009</v>
      </c>
      <c r="V101" s="352">
        <f>S101*1.5</f>
        <v>49.740000000000009</v>
      </c>
      <c r="W101" s="3"/>
      <c r="X101" s="3"/>
      <c r="Y101" s="3"/>
    </row>
    <row r="102" spans="1:25" ht="15.75" x14ac:dyDescent="0.25">
      <c r="A102" s="3"/>
      <c r="B102" s="299"/>
      <c r="C102" s="401"/>
      <c r="D102" s="401"/>
      <c r="E102" s="401"/>
      <c r="F102" s="74" t="s">
        <v>38</v>
      </c>
      <c r="G102" s="224">
        <v>425</v>
      </c>
      <c r="H102" s="81">
        <v>8</v>
      </c>
      <c r="I102" s="81">
        <v>8</v>
      </c>
      <c r="J102" s="81">
        <v>8</v>
      </c>
      <c r="K102" s="81">
        <v>8</v>
      </c>
      <c r="L102" s="81">
        <v>8</v>
      </c>
      <c r="M102" s="81">
        <v>8</v>
      </c>
      <c r="N102" s="226">
        <f t="shared" si="45"/>
        <v>3.4</v>
      </c>
      <c r="O102" s="224">
        <f t="shared" si="46"/>
        <v>3.4</v>
      </c>
      <c r="P102" s="91">
        <f t="shared" si="48"/>
        <v>3.4</v>
      </c>
      <c r="Q102" s="355"/>
      <c r="R102" s="355"/>
      <c r="S102" s="355"/>
      <c r="T102" s="357"/>
      <c r="U102" s="357"/>
      <c r="V102" s="353"/>
      <c r="W102" s="3"/>
      <c r="X102" s="3"/>
      <c r="Y102" s="3"/>
    </row>
    <row r="103" spans="1:25" ht="30" x14ac:dyDescent="0.25">
      <c r="A103" s="3"/>
      <c r="B103" s="92" t="s">
        <v>110</v>
      </c>
      <c r="C103" s="93">
        <v>30</v>
      </c>
      <c r="D103" s="93">
        <v>50</v>
      </c>
      <c r="E103" s="93">
        <v>50</v>
      </c>
      <c r="F103" s="94" t="s">
        <v>110</v>
      </c>
      <c r="G103" s="76">
        <v>550</v>
      </c>
      <c r="H103" s="82">
        <v>30</v>
      </c>
      <c r="I103" s="82">
        <v>50</v>
      </c>
      <c r="J103" s="82">
        <v>50</v>
      </c>
      <c r="K103" s="82">
        <v>30</v>
      </c>
      <c r="L103" s="82">
        <v>50</v>
      </c>
      <c r="M103" s="82">
        <v>50</v>
      </c>
      <c r="N103" s="224">
        <f t="shared" ref="N103" si="50">H103*G103/1000</f>
        <v>16.5</v>
      </c>
      <c r="O103" s="224">
        <f t="shared" ref="O103" si="51">I103*G103/1000</f>
        <v>27.5</v>
      </c>
      <c r="P103" s="224">
        <f t="shared" ref="P103" si="52">J103*G103/1000</f>
        <v>27.5</v>
      </c>
      <c r="Q103" s="224">
        <f>N103</f>
        <v>16.5</v>
      </c>
      <c r="R103" s="224">
        <f t="shared" ref="R103:S103" si="53">O103</f>
        <v>27.5</v>
      </c>
      <c r="S103" s="224">
        <f t="shared" si="53"/>
        <v>27.5</v>
      </c>
      <c r="T103" s="229">
        <f>Q103*1.5</f>
        <v>24.75</v>
      </c>
      <c r="U103" s="229">
        <f>R103*1.5</f>
        <v>41.25</v>
      </c>
      <c r="V103" s="235">
        <f>S103*1.5</f>
        <v>41.25</v>
      </c>
      <c r="W103" s="3"/>
      <c r="X103" s="3"/>
      <c r="Y103" s="3"/>
    </row>
    <row r="104" spans="1:25" ht="15.75" thickBot="1" x14ac:dyDescent="0.3">
      <c r="A104" s="3"/>
      <c r="B104" s="438"/>
      <c r="C104" s="439"/>
      <c r="D104" s="439"/>
      <c r="E104" s="439"/>
      <c r="F104" s="439"/>
      <c r="G104" s="439"/>
      <c r="H104" s="439"/>
      <c r="I104" s="439"/>
      <c r="J104" s="439"/>
      <c r="K104" s="439"/>
      <c r="L104" s="439"/>
      <c r="M104" s="439"/>
      <c r="N104" s="439"/>
      <c r="O104" s="439"/>
      <c r="P104" s="440"/>
      <c r="Q104" s="128">
        <f>SUM(Q80:Q103)</f>
        <v>440.79450000000003</v>
      </c>
      <c r="R104" s="128">
        <f t="shared" ref="R104:V104" si="54">SUM(R80:R103)</f>
        <v>551.08749999999998</v>
      </c>
      <c r="S104" s="128">
        <f t="shared" si="54"/>
        <v>648.15649999999994</v>
      </c>
      <c r="T104" s="128">
        <f t="shared" si="54"/>
        <v>661.19175000000007</v>
      </c>
      <c r="U104" s="128">
        <f t="shared" si="54"/>
        <v>826.63124999999991</v>
      </c>
      <c r="V104" s="128">
        <f t="shared" si="54"/>
        <v>972.23475000000008</v>
      </c>
      <c r="W104" s="3"/>
      <c r="X104" s="3"/>
      <c r="Y104" s="3"/>
    </row>
    <row r="105" spans="1:25" ht="15.75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221"/>
    </row>
    <row r="112" spans="1:25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221"/>
    </row>
    <row r="113" spans="2:22" ht="15.75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221"/>
    </row>
    <row r="114" spans="2:2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</sheetData>
  <mergeCells count="191">
    <mergeCell ref="B104:P104"/>
    <mergeCell ref="B23:P23"/>
    <mergeCell ref="B24:V24"/>
    <mergeCell ref="B41:P41"/>
    <mergeCell ref="B42:V42"/>
    <mergeCell ref="B61:P61"/>
    <mergeCell ref="B78:P78"/>
    <mergeCell ref="B44:B49"/>
    <mergeCell ref="C44:C49"/>
    <mergeCell ref="D44:D49"/>
    <mergeCell ref="E44:E49"/>
    <mergeCell ref="Q44:Q49"/>
    <mergeCell ref="R44:R49"/>
    <mergeCell ref="S44:S49"/>
    <mergeCell ref="T44:T49"/>
    <mergeCell ref="U44:U49"/>
    <mergeCell ref="V44:V49"/>
    <mergeCell ref="B50:B52"/>
    <mergeCell ref="C50:C52"/>
    <mergeCell ref="D50:D52"/>
    <mergeCell ref="E50:E52"/>
    <mergeCell ref="Q50:Q52"/>
    <mergeCell ref="E63:E68"/>
    <mergeCell ref="B101:B102"/>
    <mergeCell ref="D53:D55"/>
    <mergeCell ref="E53:E55"/>
    <mergeCell ref="B53:B55"/>
    <mergeCell ref="C53:C55"/>
    <mergeCell ref="Q10:Q11"/>
    <mergeCell ref="R10:R11"/>
    <mergeCell ref="S10:S11"/>
    <mergeCell ref="T10:T11"/>
    <mergeCell ref="U10:U11"/>
    <mergeCell ref="Q38:Q39"/>
    <mergeCell ref="R38:R39"/>
    <mergeCell ref="S38:S39"/>
    <mergeCell ref="T38:T39"/>
    <mergeCell ref="U38:U39"/>
    <mergeCell ref="B18:B20"/>
    <mergeCell ref="C18:C20"/>
    <mergeCell ref="D18:D20"/>
    <mergeCell ref="E18:E20"/>
    <mergeCell ref="Q18:Q20"/>
    <mergeCell ref="R18:R20"/>
    <mergeCell ref="S18:S20"/>
    <mergeCell ref="T18:T20"/>
    <mergeCell ref="U18:U20"/>
    <mergeCell ref="B79:P79"/>
    <mergeCell ref="B84:B89"/>
    <mergeCell ref="C84:C89"/>
    <mergeCell ref="D84:D89"/>
    <mergeCell ref="E84:E89"/>
    <mergeCell ref="C101:C102"/>
    <mergeCell ref="D101:D102"/>
    <mergeCell ref="E101:E102"/>
    <mergeCell ref="B69:B73"/>
    <mergeCell ref="C69:C73"/>
    <mergeCell ref="D69:D73"/>
    <mergeCell ref="E69:E73"/>
    <mergeCell ref="B74:B76"/>
    <mergeCell ref="C74:C76"/>
    <mergeCell ref="D74:D76"/>
    <mergeCell ref="E74:E76"/>
    <mergeCell ref="B2:P2"/>
    <mergeCell ref="B6:B7"/>
    <mergeCell ref="C6:E6"/>
    <mergeCell ref="F6:F7"/>
    <mergeCell ref="G6:G7"/>
    <mergeCell ref="H6:J6"/>
    <mergeCell ref="K6:M6"/>
    <mergeCell ref="N6:P6"/>
    <mergeCell ref="B25:B34"/>
    <mergeCell ref="C25:C34"/>
    <mergeCell ref="D25:D34"/>
    <mergeCell ref="E25:E34"/>
    <mergeCell ref="B8:V8"/>
    <mergeCell ref="B9:V9"/>
    <mergeCell ref="V10:V11"/>
    <mergeCell ref="Q6:S6"/>
    <mergeCell ref="T6:V6"/>
    <mergeCell ref="V25:V34"/>
    <mergeCell ref="Q12:Q17"/>
    <mergeCell ref="R12:R17"/>
    <mergeCell ref="S12:S17"/>
    <mergeCell ref="T12:T17"/>
    <mergeCell ref="U12:U17"/>
    <mergeCell ref="V12:V17"/>
    <mergeCell ref="B62:P62"/>
    <mergeCell ref="B63:B68"/>
    <mergeCell ref="C63:C68"/>
    <mergeCell ref="D63:D68"/>
    <mergeCell ref="B38:B39"/>
    <mergeCell ref="C38:C39"/>
    <mergeCell ref="D38:D39"/>
    <mergeCell ref="E38:E39"/>
    <mergeCell ref="E10:E11"/>
    <mergeCell ref="B10:B11"/>
    <mergeCell ref="C10:C11"/>
    <mergeCell ref="D10:D11"/>
    <mergeCell ref="B12:B17"/>
    <mergeCell ref="C12:C17"/>
    <mergeCell ref="D12:D17"/>
    <mergeCell ref="E12:E17"/>
    <mergeCell ref="B35:B37"/>
    <mergeCell ref="C35:C37"/>
    <mergeCell ref="D35:D37"/>
    <mergeCell ref="E35:E37"/>
    <mergeCell ref="B57:B58"/>
    <mergeCell ref="C57:C58"/>
    <mergeCell ref="D57:D58"/>
    <mergeCell ref="E57:E58"/>
    <mergeCell ref="V38:V39"/>
    <mergeCell ref="Q25:Q34"/>
    <mergeCell ref="R25:R34"/>
    <mergeCell ref="S25:S34"/>
    <mergeCell ref="T25:T34"/>
    <mergeCell ref="U25:U34"/>
    <mergeCell ref="V101:V102"/>
    <mergeCell ref="Q69:Q73"/>
    <mergeCell ref="R69:R73"/>
    <mergeCell ref="S69:S73"/>
    <mergeCell ref="T69:T73"/>
    <mergeCell ref="U69:U73"/>
    <mergeCell ref="V69:V73"/>
    <mergeCell ref="Q101:Q102"/>
    <mergeCell ref="R101:R102"/>
    <mergeCell ref="S101:S102"/>
    <mergeCell ref="T101:T102"/>
    <mergeCell ref="U101:U102"/>
    <mergeCell ref="Q63:Q68"/>
    <mergeCell ref="R63:R68"/>
    <mergeCell ref="S63:S68"/>
    <mergeCell ref="T63:T68"/>
    <mergeCell ref="U63:U68"/>
    <mergeCell ref="V63:V68"/>
    <mergeCell ref="Q74:Q76"/>
    <mergeCell ref="R74:R76"/>
    <mergeCell ref="S74:S76"/>
    <mergeCell ref="T74:T76"/>
    <mergeCell ref="U74:U76"/>
    <mergeCell ref="V74:V76"/>
    <mergeCell ref="S53:S55"/>
    <mergeCell ref="T53:T55"/>
    <mergeCell ref="U53:U55"/>
    <mergeCell ref="V53:V55"/>
    <mergeCell ref="Q57:Q58"/>
    <mergeCell ref="R57:R58"/>
    <mergeCell ref="S57:S58"/>
    <mergeCell ref="T57:T58"/>
    <mergeCell ref="U57:U58"/>
    <mergeCell ref="R53:R55"/>
    <mergeCell ref="V18:V20"/>
    <mergeCell ref="Q35:Q37"/>
    <mergeCell ref="R35:R37"/>
    <mergeCell ref="S35:S37"/>
    <mergeCell ref="T35:T37"/>
    <mergeCell ref="U35:U37"/>
    <mergeCell ref="V35:V37"/>
    <mergeCell ref="B80:B83"/>
    <mergeCell ref="C80:C83"/>
    <mergeCell ref="D80:D83"/>
    <mergeCell ref="E80:E83"/>
    <mergeCell ref="Q80:Q83"/>
    <mergeCell ref="R80:R83"/>
    <mergeCell ref="S80:S83"/>
    <mergeCell ref="T80:T83"/>
    <mergeCell ref="U80:U83"/>
    <mergeCell ref="V80:V83"/>
    <mergeCell ref="T50:T52"/>
    <mergeCell ref="U50:U52"/>
    <mergeCell ref="V50:V52"/>
    <mergeCell ref="R50:R52"/>
    <mergeCell ref="S50:S52"/>
    <mergeCell ref="V57:V58"/>
    <mergeCell ref="Q53:Q55"/>
    <mergeCell ref="Q84:Q89"/>
    <mergeCell ref="R84:R89"/>
    <mergeCell ref="S84:S89"/>
    <mergeCell ref="T84:T89"/>
    <mergeCell ref="U84:U89"/>
    <mergeCell ref="V84:V89"/>
    <mergeCell ref="B90:B100"/>
    <mergeCell ref="C90:C100"/>
    <mergeCell ref="D90:D100"/>
    <mergeCell ref="E90:E100"/>
    <mergeCell ref="Q90:Q100"/>
    <mergeCell ref="R90:R100"/>
    <mergeCell ref="S90:S100"/>
    <mergeCell ref="T90:T100"/>
    <mergeCell ref="U90:U100"/>
    <mergeCell ref="V90:V10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BFD1-35B4-4020-A375-AED4E84A22F6}">
  <dimension ref="A1:Y125"/>
  <sheetViews>
    <sheetView view="pageBreakPreview" zoomScale="98" zoomScaleNormal="98" zoomScaleSheetLayoutView="98" workbookViewId="0">
      <selection activeCell="B2" sqref="B2:V123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04" t="s">
        <v>0</v>
      </c>
      <c r="C6" s="406" t="s">
        <v>1</v>
      </c>
      <c r="D6" s="406"/>
      <c r="E6" s="406"/>
      <c r="F6" s="457" t="s">
        <v>2</v>
      </c>
      <c r="G6" s="408" t="s">
        <v>3</v>
      </c>
      <c r="H6" s="406" t="s">
        <v>4</v>
      </c>
      <c r="I6" s="406"/>
      <c r="J6" s="406"/>
      <c r="K6" s="406" t="s">
        <v>5</v>
      </c>
      <c r="L6" s="406"/>
      <c r="M6" s="406"/>
      <c r="N6" s="406" t="s">
        <v>108</v>
      </c>
      <c r="O6" s="406"/>
      <c r="P6" s="406"/>
      <c r="Q6" s="379" t="s">
        <v>6</v>
      </c>
      <c r="R6" s="379"/>
      <c r="S6" s="380"/>
      <c r="T6" s="381" t="s">
        <v>109</v>
      </c>
      <c r="U6" s="381"/>
      <c r="V6" s="382"/>
      <c r="W6" s="3"/>
      <c r="X6" s="3"/>
      <c r="Y6" s="3"/>
    </row>
    <row r="7" spans="1:25" ht="29.25" thickBot="1" x14ac:dyDescent="0.3">
      <c r="A7" s="3"/>
      <c r="B7" s="405"/>
      <c r="C7" s="245" t="s">
        <v>13</v>
      </c>
      <c r="D7" s="245" t="s">
        <v>7</v>
      </c>
      <c r="E7" s="245" t="s">
        <v>8</v>
      </c>
      <c r="F7" s="458"/>
      <c r="G7" s="409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56" t="s">
        <v>152</v>
      </c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77"/>
      <c r="R8" s="77"/>
      <c r="S8" s="77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29" t="s">
        <v>9</v>
      </c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77"/>
      <c r="R9" s="77"/>
      <c r="S9" s="77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421" t="s">
        <v>101</v>
      </c>
      <c r="C10" s="398">
        <v>60</v>
      </c>
      <c r="D10" s="398">
        <v>80</v>
      </c>
      <c r="E10" s="398">
        <v>100</v>
      </c>
      <c r="F10" s="114" t="s">
        <v>102</v>
      </c>
      <c r="G10" s="237">
        <v>409</v>
      </c>
      <c r="H10" s="237">
        <v>30</v>
      </c>
      <c r="I10" s="237">
        <v>40</v>
      </c>
      <c r="J10" s="237">
        <v>48</v>
      </c>
      <c r="K10" s="237">
        <v>26</v>
      </c>
      <c r="L10" s="237">
        <v>29</v>
      </c>
      <c r="M10" s="237">
        <v>31</v>
      </c>
      <c r="N10" s="232">
        <f t="shared" ref="N10:N13" si="0">H10*G10/1000</f>
        <v>12.27</v>
      </c>
      <c r="O10" s="232">
        <f t="shared" ref="O10:O13" si="1">I10*G10/1000</f>
        <v>16.36</v>
      </c>
      <c r="P10" s="115">
        <f t="shared" ref="P10:P13" si="2">J10*G10/1000</f>
        <v>19.632000000000001</v>
      </c>
      <c r="Q10" s="361">
        <f>SUM(N10:N13)</f>
        <v>28.026</v>
      </c>
      <c r="R10" s="361">
        <f t="shared" ref="R10" si="3">SUM(O10:O13)</f>
        <v>38.275999999999996</v>
      </c>
      <c r="S10" s="361">
        <f t="shared" ref="S10" si="4">SUM(P10:P13)</f>
        <v>46.278999999999996</v>
      </c>
      <c r="T10" s="363">
        <f>Q10*1.5</f>
        <v>42.039000000000001</v>
      </c>
      <c r="U10" s="363">
        <f>R10*1.5</f>
        <v>57.413999999999994</v>
      </c>
      <c r="V10" s="365">
        <f>S10*1.5</f>
        <v>69.418499999999995</v>
      </c>
      <c r="W10" s="3"/>
      <c r="X10" s="3"/>
      <c r="Y10" s="3"/>
    </row>
    <row r="11" spans="1:25" ht="18.75" customHeight="1" x14ac:dyDescent="0.25">
      <c r="A11" s="3"/>
      <c r="B11" s="422"/>
      <c r="C11" s="399"/>
      <c r="D11" s="399"/>
      <c r="E11" s="399"/>
      <c r="F11" s="241" t="s">
        <v>35</v>
      </c>
      <c r="G11" s="238">
        <v>219</v>
      </c>
      <c r="H11" s="238">
        <v>17</v>
      </c>
      <c r="I11" s="238">
        <v>19</v>
      </c>
      <c r="J11" s="238">
        <v>28</v>
      </c>
      <c r="K11" s="238">
        <v>13</v>
      </c>
      <c r="L11" s="238">
        <v>14</v>
      </c>
      <c r="M11" s="238">
        <v>22</v>
      </c>
      <c r="N11" s="224">
        <f t="shared" si="0"/>
        <v>3.7229999999999999</v>
      </c>
      <c r="O11" s="224">
        <f t="shared" si="1"/>
        <v>4.1609999999999996</v>
      </c>
      <c r="P11" s="224">
        <f t="shared" si="2"/>
        <v>6.1319999999999997</v>
      </c>
      <c r="Q11" s="362"/>
      <c r="R11" s="362"/>
      <c r="S11" s="362"/>
      <c r="T11" s="364"/>
      <c r="U11" s="364"/>
      <c r="V11" s="366"/>
      <c r="W11" s="3"/>
      <c r="X11" s="3"/>
      <c r="Y11" s="3"/>
    </row>
    <row r="12" spans="1:25" ht="18.75" customHeight="1" x14ac:dyDescent="0.25">
      <c r="A12" s="3"/>
      <c r="B12" s="422"/>
      <c r="C12" s="399"/>
      <c r="D12" s="399"/>
      <c r="E12" s="399"/>
      <c r="F12" s="241" t="s">
        <v>40</v>
      </c>
      <c r="G12" s="238">
        <v>276</v>
      </c>
      <c r="H12" s="238">
        <v>35</v>
      </c>
      <c r="I12" s="238">
        <v>50</v>
      </c>
      <c r="J12" s="238">
        <v>60</v>
      </c>
      <c r="K12" s="238">
        <v>28</v>
      </c>
      <c r="L12" s="238">
        <v>33</v>
      </c>
      <c r="M12" s="238">
        <v>42</v>
      </c>
      <c r="N12" s="224">
        <f t="shared" si="0"/>
        <v>9.66</v>
      </c>
      <c r="O12" s="224">
        <f t="shared" si="1"/>
        <v>13.8</v>
      </c>
      <c r="P12" s="224">
        <f t="shared" si="2"/>
        <v>16.559999999999999</v>
      </c>
      <c r="Q12" s="362"/>
      <c r="R12" s="362"/>
      <c r="S12" s="362"/>
      <c r="T12" s="364"/>
      <c r="U12" s="364"/>
      <c r="V12" s="366"/>
      <c r="W12" s="3"/>
      <c r="X12" s="3"/>
      <c r="Y12" s="3"/>
    </row>
    <row r="13" spans="1:25" ht="18.75" customHeight="1" x14ac:dyDescent="0.25">
      <c r="A13" s="3"/>
      <c r="B13" s="423"/>
      <c r="C13" s="400"/>
      <c r="D13" s="400"/>
      <c r="E13" s="400"/>
      <c r="F13" s="87" t="s">
        <v>12</v>
      </c>
      <c r="G13" s="224">
        <v>791</v>
      </c>
      <c r="H13" s="238">
        <v>3</v>
      </c>
      <c r="I13" s="238">
        <v>5</v>
      </c>
      <c r="J13" s="238">
        <v>5</v>
      </c>
      <c r="K13" s="238">
        <v>3</v>
      </c>
      <c r="L13" s="238">
        <v>5</v>
      </c>
      <c r="M13" s="238">
        <v>5</v>
      </c>
      <c r="N13" s="224">
        <f t="shared" si="0"/>
        <v>2.3730000000000002</v>
      </c>
      <c r="O13" s="224">
        <f t="shared" si="1"/>
        <v>3.9550000000000001</v>
      </c>
      <c r="P13" s="224">
        <f t="shared" si="2"/>
        <v>3.9550000000000001</v>
      </c>
      <c r="Q13" s="355"/>
      <c r="R13" s="355"/>
      <c r="S13" s="355"/>
      <c r="T13" s="357"/>
      <c r="U13" s="357"/>
      <c r="V13" s="353"/>
      <c r="W13" s="3"/>
      <c r="X13" s="3"/>
      <c r="Y13" s="3"/>
    </row>
    <row r="14" spans="1:25" ht="18.75" customHeight="1" x14ac:dyDescent="0.25">
      <c r="A14" s="3"/>
      <c r="B14" s="389" t="s">
        <v>150</v>
      </c>
      <c r="C14" s="301" t="s">
        <v>46</v>
      </c>
      <c r="D14" s="301" t="s">
        <v>47</v>
      </c>
      <c r="E14" s="301" t="s">
        <v>48</v>
      </c>
      <c r="F14" s="116" t="s">
        <v>151</v>
      </c>
      <c r="G14" s="224">
        <v>1900</v>
      </c>
      <c r="H14" s="81">
        <v>75</v>
      </c>
      <c r="I14" s="81">
        <v>84</v>
      </c>
      <c r="J14" s="81">
        <v>94</v>
      </c>
      <c r="K14" s="81">
        <v>68</v>
      </c>
      <c r="L14" s="81">
        <v>78</v>
      </c>
      <c r="M14" s="81">
        <v>98</v>
      </c>
      <c r="N14" s="224">
        <f t="shared" ref="N14:N22" si="5">H14*G14/1000</f>
        <v>142.5</v>
      </c>
      <c r="O14" s="224">
        <f t="shared" ref="O14:O22" si="6">I14*G14/1000</f>
        <v>159.6</v>
      </c>
      <c r="P14" s="91">
        <f t="shared" ref="P14:P22" si="7">J14*G14/1000</f>
        <v>178.6</v>
      </c>
      <c r="Q14" s="359">
        <f>SUM(N14:N22)</f>
        <v>228.69299999999998</v>
      </c>
      <c r="R14" s="359">
        <f>SUM(O14:O22)</f>
        <v>262.423</v>
      </c>
      <c r="S14" s="359">
        <f>SUM(P14:P22)</f>
        <v>319.28399999999999</v>
      </c>
      <c r="T14" s="360">
        <f>Q14*1.51</f>
        <v>345.32642999999996</v>
      </c>
      <c r="U14" s="360">
        <f>R14*1.51</f>
        <v>396.25873000000001</v>
      </c>
      <c r="V14" s="360">
        <f>S14*1.51</f>
        <v>482.11883999999998</v>
      </c>
      <c r="W14" s="3"/>
      <c r="X14" s="3"/>
      <c r="Y14" s="3"/>
    </row>
    <row r="15" spans="1:25" ht="18.75" customHeight="1" x14ac:dyDescent="0.25">
      <c r="A15" s="3"/>
      <c r="B15" s="389"/>
      <c r="C15" s="301"/>
      <c r="D15" s="301"/>
      <c r="E15" s="301"/>
      <c r="F15" s="73" t="s">
        <v>11</v>
      </c>
      <c r="G15" s="224">
        <v>204</v>
      </c>
      <c r="H15" s="81">
        <v>13</v>
      </c>
      <c r="I15" s="81">
        <v>15</v>
      </c>
      <c r="J15" s="81">
        <v>20</v>
      </c>
      <c r="K15" s="81">
        <v>10</v>
      </c>
      <c r="L15" s="81">
        <v>10</v>
      </c>
      <c r="M15" s="81">
        <v>13</v>
      </c>
      <c r="N15" s="224">
        <f t="shared" si="5"/>
        <v>2.6520000000000001</v>
      </c>
      <c r="O15" s="224">
        <f t="shared" si="6"/>
        <v>3.06</v>
      </c>
      <c r="P15" s="91">
        <f t="shared" si="7"/>
        <v>4.08</v>
      </c>
      <c r="Q15" s="359"/>
      <c r="R15" s="359"/>
      <c r="S15" s="359"/>
      <c r="T15" s="360"/>
      <c r="U15" s="360"/>
      <c r="V15" s="360"/>
      <c r="W15" s="3"/>
      <c r="X15" s="3"/>
      <c r="Y15" s="3"/>
    </row>
    <row r="16" spans="1:25" ht="18.75" customHeight="1" x14ac:dyDescent="0.25">
      <c r="A16" s="3"/>
      <c r="B16" s="389"/>
      <c r="C16" s="301"/>
      <c r="D16" s="301"/>
      <c r="E16" s="301"/>
      <c r="F16" s="73" t="s">
        <v>10</v>
      </c>
      <c r="G16" s="224">
        <v>219</v>
      </c>
      <c r="H16" s="81">
        <v>13</v>
      </c>
      <c r="I16" s="81">
        <v>1</v>
      </c>
      <c r="J16" s="81">
        <v>20</v>
      </c>
      <c r="K16" s="81">
        <v>10</v>
      </c>
      <c r="L16" s="81">
        <v>11</v>
      </c>
      <c r="M16" s="81">
        <v>15</v>
      </c>
      <c r="N16" s="224">
        <f t="shared" si="5"/>
        <v>2.847</v>
      </c>
      <c r="O16" s="224">
        <f t="shared" si="6"/>
        <v>0.219</v>
      </c>
      <c r="P16" s="91">
        <f t="shared" si="7"/>
        <v>4.38</v>
      </c>
      <c r="Q16" s="359"/>
      <c r="R16" s="359"/>
      <c r="S16" s="359"/>
      <c r="T16" s="360"/>
      <c r="U16" s="360"/>
      <c r="V16" s="360"/>
      <c r="W16" s="3"/>
      <c r="X16" s="3"/>
      <c r="Y16" s="3"/>
    </row>
    <row r="17" spans="1:25" ht="18.75" customHeight="1" x14ac:dyDescent="0.25">
      <c r="A17" s="3"/>
      <c r="B17" s="389"/>
      <c r="C17" s="301"/>
      <c r="D17" s="301"/>
      <c r="E17" s="301"/>
      <c r="F17" s="73" t="s">
        <v>12</v>
      </c>
      <c r="G17" s="224">
        <v>791</v>
      </c>
      <c r="H17" s="81">
        <v>3</v>
      </c>
      <c r="I17" s="81">
        <v>4</v>
      </c>
      <c r="J17" s="81">
        <v>5</v>
      </c>
      <c r="K17" s="81">
        <v>5</v>
      </c>
      <c r="L17" s="81">
        <v>5</v>
      </c>
      <c r="M17" s="81">
        <v>7</v>
      </c>
      <c r="N17" s="224">
        <f t="shared" si="5"/>
        <v>2.3730000000000002</v>
      </c>
      <c r="O17" s="224">
        <f t="shared" si="6"/>
        <v>3.1640000000000001</v>
      </c>
      <c r="P17" s="91">
        <f t="shared" si="7"/>
        <v>3.9550000000000001</v>
      </c>
      <c r="Q17" s="359"/>
      <c r="R17" s="359"/>
      <c r="S17" s="359"/>
      <c r="T17" s="360"/>
      <c r="U17" s="360"/>
      <c r="V17" s="360"/>
      <c r="W17" s="3"/>
      <c r="X17" s="3"/>
      <c r="Y17" s="3"/>
    </row>
    <row r="18" spans="1:25" ht="18.75" customHeight="1" x14ac:dyDescent="0.25">
      <c r="A18" s="3"/>
      <c r="B18" s="389"/>
      <c r="C18" s="301"/>
      <c r="D18" s="301"/>
      <c r="E18" s="301"/>
      <c r="F18" s="123" t="s">
        <v>58</v>
      </c>
      <c r="G18" s="227">
        <v>1300</v>
      </c>
      <c r="H18" s="81">
        <v>3</v>
      </c>
      <c r="I18" s="81">
        <v>3</v>
      </c>
      <c r="J18" s="81">
        <v>5</v>
      </c>
      <c r="K18" s="81">
        <v>3</v>
      </c>
      <c r="L18" s="81">
        <v>3</v>
      </c>
      <c r="M18" s="81">
        <v>5</v>
      </c>
      <c r="N18" s="224">
        <f t="shared" si="5"/>
        <v>3.9</v>
      </c>
      <c r="O18" s="224">
        <f t="shared" si="6"/>
        <v>3.9</v>
      </c>
      <c r="P18" s="91">
        <f t="shared" si="7"/>
        <v>6.5</v>
      </c>
      <c r="Q18" s="359"/>
      <c r="R18" s="359"/>
      <c r="S18" s="359"/>
      <c r="T18" s="360"/>
      <c r="U18" s="360"/>
      <c r="V18" s="360"/>
      <c r="W18" s="3"/>
      <c r="X18" s="3"/>
      <c r="Y18" s="3"/>
    </row>
    <row r="19" spans="1:25" ht="18.75" customHeight="1" x14ac:dyDescent="0.25">
      <c r="A19" s="3"/>
      <c r="B19" s="389"/>
      <c r="C19" s="301"/>
      <c r="D19" s="301"/>
      <c r="E19" s="301"/>
      <c r="F19" s="73" t="s">
        <v>59</v>
      </c>
      <c r="G19" s="84">
        <v>800</v>
      </c>
      <c r="H19" s="81">
        <v>1</v>
      </c>
      <c r="I19" s="81">
        <v>1</v>
      </c>
      <c r="J19" s="81">
        <v>1</v>
      </c>
      <c r="K19" s="81">
        <v>1</v>
      </c>
      <c r="L19" s="81">
        <v>1</v>
      </c>
      <c r="M19" s="81">
        <v>1</v>
      </c>
      <c r="N19" s="224">
        <f t="shared" si="5"/>
        <v>0.8</v>
      </c>
      <c r="O19" s="224">
        <f t="shared" si="6"/>
        <v>0.8</v>
      </c>
      <c r="P19" s="91">
        <f t="shared" si="7"/>
        <v>0.8</v>
      </c>
      <c r="Q19" s="359"/>
      <c r="R19" s="359"/>
      <c r="S19" s="359"/>
      <c r="T19" s="360"/>
      <c r="U19" s="360"/>
      <c r="V19" s="360"/>
      <c r="W19" s="3"/>
      <c r="X19" s="3"/>
      <c r="Y19" s="3"/>
    </row>
    <row r="20" spans="1:25" ht="18.75" customHeight="1" x14ac:dyDescent="0.25">
      <c r="A20" s="3"/>
      <c r="B20" s="389"/>
      <c r="C20" s="301"/>
      <c r="D20" s="301"/>
      <c r="E20" s="301"/>
      <c r="F20" s="74" t="s">
        <v>28</v>
      </c>
      <c r="G20" s="224">
        <v>80</v>
      </c>
      <c r="H20" s="84">
        <v>0.2</v>
      </c>
      <c r="I20" s="84">
        <v>0.2</v>
      </c>
      <c r="J20" s="84">
        <v>0.3</v>
      </c>
      <c r="K20" s="84">
        <v>0.2</v>
      </c>
      <c r="L20" s="84">
        <v>0.2</v>
      </c>
      <c r="M20" s="84">
        <v>0.3</v>
      </c>
      <c r="N20" s="224">
        <f t="shared" si="5"/>
        <v>1.6E-2</v>
      </c>
      <c r="O20" s="224">
        <f t="shared" si="6"/>
        <v>1.6E-2</v>
      </c>
      <c r="P20" s="91">
        <f t="shared" si="7"/>
        <v>2.4E-2</v>
      </c>
      <c r="Q20" s="359"/>
      <c r="R20" s="359"/>
      <c r="S20" s="359"/>
      <c r="T20" s="360"/>
      <c r="U20" s="360"/>
      <c r="V20" s="360"/>
      <c r="W20" s="3"/>
      <c r="X20" s="3"/>
      <c r="Y20" s="3"/>
    </row>
    <row r="21" spans="1:25" ht="18.75" customHeight="1" x14ac:dyDescent="0.25">
      <c r="A21" s="3"/>
      <c r="B21" s="389"/>
      <c r="C21" s="301"/>
      <c r="D21" s="301"/>
      <c r="E21" s="301"/>
      <c r="F21" s="102" t="s">
        <v>95</v>
      </c>
      <c r="G21" s="227">
        <v>613</v>
      </c>
      <c r="H21" s="217">
        <v>63</v>
      </c>
      <c r="I21" s="217">
        <v>68</v>
      </c>
      <c r="J21" s="217">
        <v>75</v>
      </c>
      <c r="K21" s="217">
        <v>63</v>
      </c>
      <c r="L21" s="217">
        <v>60</v>
      </c>
      <c r="M21" s="217">
        <v>75</v>
      </c>
      <c r="N21" s="224">
        <f t="shared" si="5"/>
        <v>38.619</v>
      </c>
      <c r="O21" s="224">
        <f t="shared" si="6"/>
        <v>41.683999999999997</v>
      </c>
      <c r="P21" s="91">
        <f t="shared" si="7"/>
        <v>45.975000000000001</v>
      </c>
      <c r="Q21" s="359"/>
      <c r="R21" s="359"/>
      <c r="S21" s="359"/>
      <c r="T21" s="360"/>
      <c r="U21" s="360"/>
      <c r="V21" s="360"/>
      <c r="W21" s="3"/>
      <c r="X21" s="3"/>
      <c r="Y21" s="3"/>
    </row>
    <row r="22" spans="1:25" ht="18.75" customHeight="1" x14ac:dyDescent="0.25">
      <c r="A22" s="3"/>
      <c r="B22" s="389"/>
      <c r="C22" s="301"/>
      <c r="D22" s="301"/>
      <c r="E22" s="301"/>
      <c r="F22" s="74" t="s">
        <v>120</v>
      </c>
      <c r="G22" s="117">
        <v>4998</v>
      </c>
      <c r="H22" s="225">
        <v>7</v>
      </c>
      <c r="I22" s="81">
        <v>10</v>
      </c>
      <c r="J22" s="81">
        <v>15</v>
      </c>
      <c r="K22" s="81">
        <v>7</v>
      </c>
      <c r="L22" s="81">
        <v>10</v>
      </c>
      <c r="M22" s="81">
        <v>15</v>
      </c>
      <c r="N22" s="224">
        <f t="shared" si="5"/>
        <v>34.985999999999997</v>
      </c>
      <c r="O22" s="224">
        <f t="shared" si="6"/>
        <v>49.98</v>
      </c>
      <c r="P22" s="224">
        <f t="shared" si="7"/>
        <v>74.97</v>
      </c>
      <c r="Q22" s="359"/>
      <c r="R22" s="359"/>
      <c r="S22" s="359"/>
      <c r="T22" s="360"/>
      <c r="U22" s="360"/>
      <c r="V22" s="360"/>
      <c r="W22" s="3"/>
      <c r="X22" s="3"/>
      <c r="Y22" s="3"/>
    </row>
    <row r="23" spans="1:25" ht="18.75" customHeight="1" x14ac:dyDescent="0.25">
      <c r="A23" s="3"/>
      <c r="B23" s="298" t="s">
        <v>50</v>
      </c>
      <c r="C23" s="402" t="s">
        <v>46</v>
      </c>
      <c r="D23" s="402" t="s">
        <v>46</v>
      </c>
      <c r="E23" s="402" t="s">
        <v>46</v>
      </c>
      <c r="F23" s="74" t="s">
        <v>42</v>
      </c>
      <c r="G23" s="224">
        <v>1488</v>
      </c>
      <c r="H23" s="84">
        <v>40</v>
      </c>
      <c r="I23" s="84">
        <v>40</v>
      </c>
      <c r="J23" s="84">
        <v>40</v>
      </c>
      <c r="K23" s="84">
        <v>20</v>
      </c>
      <c r="L23" s="84">
        <v>20</v>
      </c>
      <c r="M23" s="84">
        <v>20</v>
      </c>
      <c r="N23" s="224">
        <f t="shared" ref="N23:N26" si="8">H23*G23/1000</f>
        <v>59.52</v>
      </c>
      <c r="O23" s="224">
        <f t="shared" ref="O23:O26" si="9">I23*G23/1000</f>
        <v>59.52</v>
      </c>
      <c r="P23" s="224">
        <f t="shared" ref="P23:P26" si="10">J23*G23/1000</f>
        <v>59.52</v>
      </c>
      <c r="Q23" s="354">
        <f>SUM(N23:N25)</f>
        <v>127.63400000000001</v>
      </c>
      <c r="R23" s="354">
        <f>SUM(O23:O25)</f>
        <v>127.63400000000001</v>
      </c>
      <c r="S23" s="354">
        <f>SUM(P23:P25)</f>
        <v>127.63400000000001</v>
      </c>
      <c r="T23" s="354">
        <f t="shared" ref="T23:V23" si="11">Q23*1.5</f>
        <v>191.45100000000002</v>
      </c>
      <c r="U23" s="354">
        <f t="shared" si="11"/>
        <v>191.45100000000002</v>
      </c>
      <c r="V23" s="354">
        <f t="shared" si="11"/>
        <v>191.45100000000002</v>
      </c>
      <c r="W23" s="3"/>
      <c r="X23" s="3"/>
      <c r="Y23" s="3"/>
    </row>
    <row r="24" spans="1:25" ht="18.75" customHeight="1" x14ac:dyDescent="0.25">
      <c r="A24" s="3"/>
      <c r="B24" s="299"/>
      <c r="C24" s="309"/>
      <c r="D24" s="309"/>
      <c r="E24" s="309"/>
      <c r="F24" s="74" t="s">
        <v>51</v>
      </c>
      <c r="G24" s="224">
        <v>751</v>
      </c>
      <c r="H24" s="84">
        <v>89</v>
      </c>
      <c r="I24" s="84">
        <v>89</v>
      </c>
      <c r="J24" s="84">
        <v>89</v>
      </c>
      <c r="K24" s="84">
        <v>60</v>
      </c>
      <c r="L24" s="84">
        <v>60</v>
      </c>
      <c r="M24" s="84">
        <v>60</v>
      </c>
      <c r="N24" s="224">
        <f t="shared" si="8"/>
        <v>66.838999999999999</v>
      </c>
      <c r="O24" s="224">
        <f t="shared" si="9"/>
        <v>66.838999999999999</v>
      </c>
      <c r="P24" s="224">
        <f t="shared" si="10"/>
        <v>66.838999999999999</v>
      </c>
      <c r="Q24" s="362"/>
      <c r="R24" s="362"/>
      <c r="S24" s="362"/>
      <c r="T24" s="362"/>
      <c r="U24" s="362"/>
      <c r="V24" s="362"/>
      <c r="W24" s="3"/>
      <c r="X24" s="3"/>
      <c r="Y24" s="3"/>
    </row>
    <row r="25" spans="1:25" ht="15.75" x14ac:dyDescent="0.25">
      <c r="A25" s="3"/>
      <c r="B25" s="375"/>
      <c r="C25" s="310"/>
      <c r="D25" s="310"/>
      <c r="E25" s="310"/>
      <c r="F25" s="74" t="s">
        <v>32</v>
      </c>
      <c r="G25" s="224">
        <v>425</v>
      </c>
      <c r="H25" s="84">
        <v>3</v>
      </c>
      <c r="I25" s="84">
        <v>3</v>
      </c>
      <c r="J25" s="84">
        <v>3</v>
      </c>
      <c r="K25" s="84">
        <v>3</v>
      </c>
      <c r="L25" s="84">
        <v>3</v>
      </c>
      <c r="M25" s="84">
        <v>3</v>
      </c>
      <c r="N25" s="224">
        <f t="shared" si="8"/>
        <v>1.2749999999999999</v>
      </c>
      <c r="O25" s="224">
        <f t="shared" si="9"/>
        <v>1.2749999999999999</v>
      </c>
      <c r="P25" s="224">
        <f t="shared" si="10"/>
        <v>1.2749999999999999</v>
      </c>
      <c r="Q25" s="355"/>
      <c r="R25" s="355"/>
      <c r="S25" s="355"/>
      <c r="T25" s="355"/>
      <c r="U25" s="355"/>
      <c r="V25" s="355"/>
      <c r="W25" s="3"/>
      <c r="X25" s="3"/>
      <c r="Y25" s="3"/>
    </row>
    <row r="26" spans="1:25" ht="30" x14ac:dyDescent="0.25">
      <c r="A26" s="3"/>
      <c r="B26" s="92" t="s">
        <v>110</v>
      </c>
      <c r="C26" s="93">
        <v>30</v>
      </c>
      <c r="D26" s="93">
        <v>50</v>
      </c>
      <c r="E26" s="93">
        <v>50</v>
      </c>
      <c r="F26" s="94" t="s">
        <v>110</v>
      </c>
      <c r="G26" s="225">
        <v>550</v>
      </c>
      <c r="H26" s="81">
        <v>30</v>
      </c>
      <c r="I26" s="81">
        <v>50</v>
      </c>
      <c r="J26" s="81">
        <v>50</v>
      </c>
      <c r="K26" s="81">
        <v>30</v>
      </c>
      <c r="L26" s="81">
        <v>50</v>
      </c>
      <c r="M26" s="81">
        <v>50</v>
      </c>
      <c r="N26" s="224">
        <f t="shared" si="8"/>
        <v>16.5</v>
      </c>
      <c r="O26" s="224">
        <f t="shared" si="9"/>
        <v>27.5</v>
      </c>
      <c r="P26" s="224">
        <f t="shared" si="10"/>
        <v>27.5</v>
      </c>
      <c r="Q26" s="224">
        <f>SUM(N26)</f>
        <v>16.5</v>
      </c>
      <c r="R26" s="224">
        <f>SUM(O26)</f>
        <v>27.5</v>
      </c>
      <c r="S26" s="224">
        <f>SUM(P26)</f>
        <v>27.5</v>
      </c>
      <c r="T26" s="95">
        <f>Q26*1.5</f>
        <v>24.75</v>
      </c>
      <c r="U26" s="95">
        <f>R26*1.5</f>
        <v>41.25</v>
      </c>
      <c r="V26" s="96">
        <f>S26*1.5</f>
        <v>41.25</v>
      </c>
      <c r="W26" s="3"/>
      <c r="X26" s="3"/>
      <c r="Y26" s="3"/>
    </row>
    <row r="27" spans="1:25" ht="15.75" thickBot="1" x14ac:dyDescent="0.3">
      <c r="A27" s="3"/>
      <c r="B27" s="459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1"/>
      <c r="Q27" s="97">
        <f>SUM(Q10:Q26)</f>
        <v>400.85300000000001</v>
      </c>
      <c r="R27" s="97">
        <f t="shared" ref="R27:V27" si="12">SUM(R10:R26)</f>
        <v>455.83300000000003</v>
      </c>
      <c r="S27" s="97">
        <f t="shared" si="12"/>
        <v>520.697</v>
      </c>
      <c r="T27" s="97">
        <f t="shared" si="12"/>
        <v>603.56642999999997</v>
      </c>
      <c r="U27" s="97">
        <f t="shared" si="12"/>
        <v>686.37373000000002</v>
      </c>
      <c r="V27" s="97">
        <f t="shared" si="12"/>
        <v>784.23833999999999</v>
      </c>
      <c r="W27" s="3"/>
      <c r="X27" s="3"/>
      <c r="Y27" s="3"/>
    </row>
    <row r="28" spans="1:25" ht="15.75" thickBot="1" x14ac:dyDescent="0.3">
      <c r="A28" s="3"/>
      <c r="B28" s="376" t="s">
        <v>49</v>
      </c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"/>
      <c r="X28" s="3"/>
      <c r="Y28" s="3"/>
    </row>
    <row r="29" spans="1:25" x14ac:dyDescent="0.25">
      <c r="A29" s="3"/>
      <c r="B29" s="453" t="s">
        <v>138</v>
      </c>
      <c r="C29" s="308" t="s">
        <v>24</v>
      </c>
      <c r="D29" s="308" t="s">
        <v>25</v>
      </c>
      <c r="E29" s="308" t="s">
        <v>26</v>
      </c>
      <c r="F29" s="134" t="s">
        <v>10</v>
      </c>
      <c r="G29" s="234">
        <v>219</v>
      </c>
      <c r="H29" s="240">
        <v>70</v>
      </c>
      <c r="I29" s="99">
        <v>90</v>
      </c>
      <c r="J29" s="99">
        <v>115</v>
      </c>
      <c r="K29" s="99">
        <v>55</v>
      </c>
      <c r="L29" s="99">
        <v>66</v>
      </c>
      <c r="M29" s="99">
        <v>92</v>
      </c>
      <c r="N29" s="232">
        <f>H29*G29/1000</f>
        <v>15.33</v>
      </c>
      <c r="O29" s="232">
        <f>I29*G29/1000</f>
        <v>19.71</v>
      </c>
      <c r="P29" s="115">
        <f>J29*G29/1000</f>
        <v>25.184999999999999</v>
      </c>
      <c r="Q29" s="354">
        <f>SUM(N29:N32)</f>
        <v>22.968</v>
      </c>
      <c r="R29" s="354">
        <f t="shared" ref="R29:S29" si="13">SUM(O29:O32)</f>
        <v>31.182999999999996</v>
      </c>
      <c r="S29" s="354">
        <f t="shared" si="13"/>
        <v>40.413000000000004</v>
      </c>
      <c r="T29" s="354">
        <f>Q29*1.5</f>
        <v>34.451999999999998</v>
      </c>
      <c r="U29" s="354">
        <f>R29*1.5</f>
        <v>46.774499999999996</v>
      </c>
      <c r="V29" s="354">
        <f>S29*1.5</f>
        <v>60.619500000000002</v>
      </c>
      <c r="W29" s="3"/>
      <c r="X29" s="3"/>
      <c r="Y29" s="3"/>
    </row>
    <row r="30" spans="1:25" ht="15.75" x14ac:dyDescent="0.25">
      <c r="A30" s="3"/>
      <c r="B30" s="454"/>
      <c r="C30" s="309"/>
      <c r="D30" s="309"/>
      <c r="E30" s="309"/>
      <c r="F30" s="74" t="s">
        <v>51</v>
      </c>
      <c r="G30" s="224">
        <v>751</v>
      </c>
      <c r="H30" s="225">
        <v>7</v>
      </c>
      <c r="I30" s="81">
        <v>10</v>
      </c>
      <c r="J30" s="81">
        <v>15</v>
      </c>
      <c r="K30" s="81">
        <v>7</v>
      </c>
      <c r="L30" s="81">
        <v>10</v>
      </c>
      <c r="M30" s="81">
        <v>15</v>
      </c>
      <c r="N30" s="224">
        <f t="shared" ref="N30:N32" si="14">H30*G30/1000</f>
        <v>5.2569999999999997</v>
      </c>
      <c r="O30" s="224">
        <f t="shared" ref="O30:O32" si="15">I30*G30/1000</f>
        <v>7.51</v>
      </c>
      <c r="P30" s="224">
        <f t="shared" ref="P30:P32" si="16">J30*G30/1000</f>
        <v>11.265000000000001</v>
      </c>
      <c r="Q30" s="362"/>
      <c r="R30" s="362"/>
      <c r="S30" s="362"/>
      <c r="T30" s="362"/>
      <c r="U30" s="362"/>
      <c r="V30" s="362"/>
      <c r="W30" s="3"/>
      <c r="X30" s="3"/>
      <c r="Y30" s="3"/>
    </row>
    <row r="31" spans="1:25" x14ac:dyDescent="0.25">
      <c r="A31" s="3"/>
      <c r="B31" s="454"/>
      <c r="C31" s="309"/>
      <c r="D31" s="309"/>
      <c r="E31" s="309"/>
      <c r="F31" s="73" t="s">
        <v>12</v>
      </c>
      <c r="G31" s="224">
        <v>791</v>
      </c>
      <c r="H31" s="225">
        <v>3</v>
      </c>
      <c r="I31" s="225">
        <v>5</v>
      </c>
      <c r="J31" s="225">
        <v>5</v>
      </c>
      <c r="K31" s="225">
        <v>3</v>
      </c>
      <c r="L31" s="225">
        <v>5</v>
      </c>
      <c r="M31" s="225">
        <v>5</v>
      </c>
      <c r="N31" s="224">
        <f t="shared" si="14"/>
        <v>2.3730000000000002</v>
      </c>
      <c r="O31" s="224">
        <f t="shared" si="15"/>
        <v>3.9550000000000001</v>
      </c>
      <c r="P31" s="224">
        <f t="shared" si="16"/>
        <v>3.9550000000000001</v>
      </c>
      <c r="Q31" s="362"/>
      <c r="R31" s="362"/>
      <c r="S31" s="362"/>
      <c r="T31" s="362"/>
      <c r="U31" s="362"/>
      <c r="V31" s="362"/>
      <c r="W31" s="3"/>
      <c r="X31" s="3"/>
      <c r="Y31" s="3"/>
    </row>
    <row r="32" spans="1:25" ht="15.75" x14ac:dyDescent="0.25">
      <c r="A32" s="3"/>
      <c r="B32" s="455"/>
      <c r="C32" s="310"/>
      <c r="D32" s="310"/>
      <c r="E32" s="310"/>
      <c r="F32" s="74" t="s">
        <v>28</v>
      </c>
      <c r="G32" s="224">
        <v>80</v>
      </c>
      <c r="H32" s="225">
        <v>0.1</v>
      </c>
      <c r="I32" s="225">
        <v>0.1</v>
      </c>
      <c r="J32" s="225">
        <v>0.1</v>
      </c>
      <c r="K32" s="225">
        <v>0.1</v>
      </c>
      <c r="L32" s="225">
        <v>0.1</v>
      </c>
      <c r="M32" s="225">
        <v>0.1</v>
      </c>
      <c r="N32" s="224">
        <f t="shared" si="14"/>
        <v>8.0000000000000002E-3</v>
      </c>
      <c r="O32" s="224">
        <f t="shared" si="15"/>
        <v>8.0000000000000002E-3</v>
      </c>
      <c r="P32" s="224">
        <f t="shared" si="16"/>
        <v>8.0000000000000002E-3</v>
      </c>
      <c r="Q32" s="355"/>
      <c r="R32" s="355"/>
      <c r="S32" s="355"/>
      <c r="T32" s="355"/>
      <c r="U32" s="355"/>
      <c r="V32" s="355"/>
      <c r="W32" s="3"/>
      <c r="X32" s="3"/>
      <c r="Y32" s="3"/>
    </row>
    <row r="33" spans="1:25" x14ac:dyDescent="0.25">
      <c r="A33" s="3"/>
      <c r="B33" s="368" t="s">
        <v>156</v>
      </c>
      <c r="C33" s="367">
        <v>70</v>
      </c>
      <c r="D33" s="367">
        <v>90</v>
      </c>
      <c r="E33" s="367">
        <v>100</v>
      </c>
      <c r="F33" s="101" t="s">
        <v>148</v>
      </c>
      <c r="G33" s="224">
        <v>5650</v>
      </c>
      <c r="H33" s="81">
        <v>80</v>
      </c>
      <c r="I33" s="81">
        <v>90</v>
      </c>
      <c r="J33" s="81">
        <v>100</v>
      </c>
      <c r="K33" s="81">
        <v>75</v>
      </c>
      <c r="L33" s="81">
        <v>85</v>
      </c>
      <c r="M33" s="81">
        <v>90</v>
      </c>
      <c r="N33" s="224">
        <f t="shared" ref="N33:N49" si="17">H33*G33/1000</f>
        <v>452</v>
      </c>
      <c r="O33" s="224">
        <f t="shared" ref="O33:O49" si="18">I33*G33/1000</f>
        <v>508.5</v>
      </c>
      <c r="P33" s="91">
        <f t="shared" ref="P33:P49" si="19">J33*G33/1000</f>
        <v>565</v>
      </c>
      <c r="Q33" s="354">
        <f>SUM(N33:N38)</f>
        <v>462.78400000000005</v>
      </c>
      <c r="R33" s="354">
        <f t="shared" ref="R33:S33" si="20">SUM(O33:O38)</f>
        <v>524.79</v>
      </c>
      <c r="S33" s="354">
        <f t="shared" si="20"/>
        <v>584.11900000000003</v>
      </c>
      <c r="T33" s="356">
        <f>Q33*1.5</f>
        <v>694.17600000000004</v>
      </c>
      <c r="U33" s="356">
        <f>R33*1.5</f>
        <v>787.18499999999995</v>
      </c>
      <c r="V33" s="356">
        <f>S28*1.5</f>
        <v>0</v>
      </c>
      <c r="W33" s="3"/>
      <c r="X33" s="3"/>
      <c r="Y33" s="3"/>
    </row>
    <row r="34" spans="1:25" x14ac:dyDescent="0.25">
      <c r="A34" s="3"/>
      <c r="B34" s="368"/>
      <c r="C34" s="367"/>
      <c r="D34" s="367"/>
      <c r="E34" s="367"/>
      <c r="F34" s="73" t="s">
        <v>62</v>
      </c>
      <c r="G34" s="224">
        <v>426</v>
      </c>
      <c r="H34" s="225">
        <v>7</v>
      </c>
      <c r="I34" s="225">
        <v>12</v>
      </c>
      <c r="J34" s="84">
        <v>15</v>
      </c>
      <c r="K34" s="225">
        <v>7</v>
      </c>
      <c r="L34" s="225">
        <v>12</v>
      </c>
      <c r="M34" s="84">
        <v>15</v>
      </c>
      <c r="N34" s="224">
        <f t="shared" si="17"/>
        <v>2.9820000000000002</v>
      </c>
      <c r="O34" s="224">
        <f t="shared" si="18"/>
        <v>5.1120000000000001</v>
      </c>
      <c r="P34" s="91">
        <f t="shared" si="19"/>
        <v>6.39</v>
      </c>
      <c r="Q34" s="362"/>
      <c r="R34" s="362"/>
      <c r="S34" s="362"/>
      <c r="T34" s="364"/>
      <c r="U34" s="364"/>
      <c r="V34" s="364"/>
      <c r="W34" s="3"/>
      <c r="X34" s="3"/>
      <c r="Y34" s="3"/>
    </row>
    <row r="35" spans="1:25" x14ac:dyDescent="0.25">
      <c r="A35" s="3"/>
      <c r="B35" s="368"/>
      <c r="C35" s="367"/>
      <c r="D35" s="367"/>
      <c r="E35" s="367"/>
      <c r="F35" s="73" t="s">
        <v>96</v>
      </c>
      <c r="G35" s="224">
        <v>517</v>
      </c>
      <c r="H35" s="225">
        <v>5</v>
      </c>
      <c r="I35" s="225">
        <v>5</v>
      </c>
      <c r="J35" s="84">
        <v>5</v>
      </c>
      <c r="K35" s="225">
        <v>5</v>
      </c>
      <c r="L35" s="225">
        <v>5</v>
      </c>
      <c r="M35" s="84">
        <v>5</v>
      </c>
      <c r="N35" s="224">
        <f t="shared" si="17"/>
        <v>2.585</v>
      </c>
      <c r="O35" s="224">
        <f t="shared" si="18"/>
        <v>2.585</v>
      </c>
      <c r="P35" s="91">
        <f t="shared" si="19"/>
        <v>2.585</v>
      </c>
      <c r="Q35" s="362"/>
      <c r="R35" s="362"/>
      <c r="S35" s="362"/>
      <c r="T35" s="364"/>
      <c r="U35" s="364"/>
      <c r="V35" s="364"/>
      <c r="W35" s="3"/>
      <c r="X35" s="3"/>
      <c r="Y35" s="3"/>
    </row>
    <row r="36" spans="1:25" x14ac:dyDescent="0.25">
      <c r="A36" s="3"/>
      <c r="B36" s="368"/>
      <c r="C36" s="367"/>
      <c r="D36" s="367"/>
      <c r="E36" s="367"/>
      <c r="F36" s="102" t="s">
        <v>11</v>
      </c>
      <c r="G36" s="227">
        <v>204</v>
      </c>
      <c r="H36" s="225">
        <v>7</v>
      </c>
      <c r="I36" s="225">
        <v>12</v>
      </c>
      <c r="J36" s="81">
        <v>15</v>
      </c>
      <c r="K36" s="225">
        <v>5</v>
      </c>
      <c r="L36" s="225">
        <v>10</v>
      </c>
      <c r="M36" s="84">
        <v>12</v>
      </c>
      <c r="N36" s="224">
        <f>H36*G35/1000</f>
        <v>3.6190000000000002</v>
      </c>
      <c r="O36" s="224">
        <f>I36*G35/1000</f>
        <v>6.2039999999999997</v>
      </c>
      <c r="P36" s="91">
        <f>J36*G35/1000</f>
        <v>7.7549999999999999</v>
      </c>
      <c r="Q36" s="362"/>
      <c r="R36" s="362"/>
      <c r="S36" s="362"/>
      <c r="T36" s="364"/>
      <c r="U36" s="364"/>
      <c r="V36" s="364"/>
      <c r="W36" s="3"/>
      <c r="X36" s="3"/>
      <c r="Y36" s="3"/>
    </row>
    <row r="37" spans="1:25" x14ac:dyDescent="0.25">
      <c r="A37" s="3"/>
      <c r="B37" s="368"/>
      <c r="C37" s="367"/>
      <c r="D37" s="367"/>
      <c r="E37" s="367"/>
      <c r="F37" s="73" t="s">
        <v>12</v>
      </c>
      <c r="G37" s="224">
        <v>791</v>
      </c>
      <c r="H37" s="84">
        <v>2</v>
      </c>
      <c r="I37" s="84">
        <v>3</v>
      </c>
      <c r="J37" s="84">
        <v>3</v>
      </c>
      <c r="K37" s="84">
        <v>2</v>
      </c>
      <c r="L37" s="84">
        <v>3</v>
      </c>
      <c r="M37" s="84">
        <v>3</v>
      </c>
      <c r="N37" s="224">
        <f t="shared" si="17"/>
        <v>1.5820000000000001</v>
      </c>
      <c r="O37" s="224">
        <f t="shared" si="18"/>
        <v>2.3730000000000002</v>
      </c>
      <c r="P37" s="91">
        <f t="shared" si="19"/>
        <v>2.3730000000000002</v>
      </c>
      <c r="Q37" s="362"/>
      <c r="R37" s="362"/>
      <c r="S37" s="362"/>
      <c r="T37" s="364"/>
      <c r="U37" s="364"/>
      <c r="V37" s="364"/>
      <c r="W37" s="3"/>
      <c r="X37" s="3"/>
      <c r="Y37" s="3"/>
    </row>
    <row r="38" spans="1:25" ht="15.75" x14ac:dyDescent="0.25">
      <c r="A38" s="3"/>
      <c r="B38" s="368"/>
      <c r="C38" s="367"/>
      <c r="D38" s="367"/>
      <c r="E38" s="367"/>
      <c r="F38" s="74" t="s">
        <v>28</v>
      </c>
      <c r="G38" s="224">
        <v>80</v>
      </c>
      <c r="H38" s="84">
        <v>0.2</v>
      </c>
      <c r="I38" s="84">
        <v>0.2</v>
      </c>
      <c r="J38" s="84">
        <v>0.2</v>
      </c>
      <c r="K38" s="84">
        <v>0.2</v>
      </c>
      <c r="L38" s="84">
        <v>0.2</v>
      </c>
      <c r="M38" s="84">
        <v>0.2</v>
      </c>
      <c r="N38" s="224">
        <f t="shared" si="17"/>
        <v>1.6E-2</v>
      </c>
      <c r="O38" s="224">
        <f t="shared" si="18"/>
        <v>1.6E-2</v>
      </c>
      <c r="P38" s="91">
        <f t="shared" si="19"/>
        <v>1.6E-2</v>
      </c>
      <c r="Q38" s="355"/>
      <c r="R38" s="355"/>
      <c r="S38" s="355"/>
      <c r="T38" s="357"/>
      <c r="U38" s="357"/>
      <c r="V38" s="357"/>
      <c r="W38" s="3"/>
      <c r="X38" s="3"/>
      <c r="Y38" s="3"/>
    </row>
    <row r="39" spans="1:25" ht="15.75" x14ac:dyDescent="0.25">
      <c r="A39" s="3"/>
      <c r="B39" s="298" t="s">
        <v>93</v>
      </c>
      <c r="C39" s="396">
        <v>20</v>
      </c>
      <c r="D39" s="396">
        <v>20</v>
      </c>
      <c r="E39" s="396">
        <v>20</v>
      </c>
      <c r="F39" s="74" t="s">
        <v>77</v>
      </c>
      <c r="G39" s="224">
        <v>2103</v>
      </c>
      <c r="H39" s="84">
        <v>10</v>
      </c>
      <c r="I39" s="84">
        <v>10</v>
      </c>
      <c r="J39" s="84">
        <v>10</v>
      </c>
      <c r="K39" s="84">
        <v>10</v>
      </c>
      <c r="L39" s="84">
        <v>10</v>
      </c>
      <c r="M39" s="84">
        <v>10</v>
      </c>
      <c r="N39" s="224">
        <f t="shared" si="17"/>
        <v>21.03</v>
      </c>
      <c r="O39" s="224">
        <f t="shared" si="18"/>
        <v>21.03</v>
      </c>
      <c r="P39" s="91">
        <f t="shared" si="19"/>
        <v>21.03</v>
      </c>
      <c r="Q39" s="354">
        <f>SUM(N39:N41)</f>
        <v>30.594000000000001</v>
      </c>
      <c r="R39" s="354">
        <f t="shared" ref="R39:S39" si="21">SUM(O39:O41)</f>
        <v>30.594000000000001</v>
      </c>
      <c r="S39" s="354">
        <f t="shared" si="21"/>
        <v>30.594000000000001</v>
      </c>
      <c r="T39" s="356">
        <f>Q39*1.5</f>
        <v>45.891000000000005</v>
      </c>
      <c r="U39" s="356">
        <f>R39*1.5</f>
        <v>45.891000000000005</v>
      </c>
      <c r="V39" s="356">
        <f>S39*1.5</f>
        <v>45.891000000000005</v>
      </c>
      <c r="W39" s="3"/>
      <c r="X39" s="3"/>
      <c r="Y39" s="3"/>
    </row>
    <row r="40" spans="1:25" ht="15.75" x14ac:dyDescent="0.25">
      <c r="A40" s="3"/>
      <c r="B40" s="299"/>
      <c r="C40" s="401"/>
      <c r="D40" s="401"/>
      <c r="E40" s="401"/>
      <c r="F40" s="74" t="s">
        <v>76</v>
      </c>
      <c r="G40" s="224">
        <v>222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224">
        <f t="shared" si="17"/>
        <v>0.44400000000000001</v>
      </c>
      <c r="O40" s="224">
        <f t="shared" si="18"/>
        <v>0.44400000000000001</v>
      </c>
      <c r="P40" s="91">
        <f t="shared" si="19"/>
        <v>0.44400000000000001</v>
      </c>
      <c r="Q40" s="362"/>
      <c r="R40" s="362"/>
      <c r="S40" s="362"/>
      <c r="T40" s="364"/>
      <c r="U40" s="364"/>
      <c r="V40" s="364"/>
      <c r="W40" s="3"/>
      <c r="X40" s="3"/>
      <c r="Y40" s="3"/>
    </row>
    <row r="41" spans="1:25" ht="15.75" x14ac:dyDescent="0.25">
      <c r="A41" s="3"/>
      <c r="B41" s="299"/>
      <c r="C41" s="401"/>
      <c r="D41" s="401"/>
      <c r="E41" s="401"/>
      <c r="F41" s="74" t="s">
        <v>14</v>
      </c>
      <c r="G41" s="224">
        <v>4560</v>
      </c>
      <c r="H41" s="84">
        <v>2</v>
      </c>
      <c r="I41" s="84">
        <v>2</v>
      </c>
      <c r="J41" s="84">
        <v>2</v>
      </c>
      <c r="K41" s="84">
        <v>2</v>
      </c>
      <c r="L41" s="84">
        <v>2</v>
      </c>
      <c r="M41" s="84">
        <v>2</v>
      </c>
      <c r="N41" s="224">
        <f t="shared" si="17"/>
        <v>9.1199999999999992</v>
      </c>
      <c r="O41" s="224">
        <f t="shared" si="18"/>
        <v>9.1199999999999992</v>
      </c>
      <c r="P41" s="91">
        <f t="shared" si="19"/>
        <v>9.1199999999999992</v>
      </c>
      <c r="Q41" s="355"/>
      <c r="R41" s="355"/>
      <c r="S41" s="355"/>
      <c r="T41" s="357"/>
      <c r="U41" s="357"/>
      <c r="V41" s="357"/>
      <c r="W41" s="3"/>
      <c r="X41" s="3"/>
      <c r="Y41" s="3"/>
    </row>
    <row r="42" spans="1:25" ht="15" customHeight="1" x14ac:dyDescent="0.25">
      <c r="A42" s="3"/>
      <c r="B42" s="368" t="s">
        <v>139</v>
      </c>
      <c r="C42" s="367">
        <v>130</v>
      </c>
      <c r="D42" s="367">
        <v>150</v>
      </c>
      <c r="E42" s="367">
        <v>180</v>
      </c>
      <c r="F42" s="85" t="s">
        <v>140</v>
      </c>
      <c r="G42" s="224">
        <v>435</v>
      </c>
      <c r="H42" s="84">
        <v>30</v>
      </c>
      <c r="I42" s="84">
        <v>38</v>
      </c>
      <c r="J42" s="84">
        <v>45</v>
      </c>
      <c r="K42" s="84">
        <v>30</v>
      </c>
      <c r="L42" s="84">
        <v>38</v>
      </c>
      <c r="M42" s="84">
        <v>45</v>
      </c>
      <c r="N42" s="226">
        <f t="shared" ref="N42:N47" si="22">H42*G42/1000</f>
        <v>13.05</v>
      </c>
      <c r="O42" s="226">
        <f t="shared" ref="O42:O47" si="23">I42*G42/1000</f>
        <v>16.53</v>
      </c>
      <c r="P42" s="243">
        <f t="shared" ref="P42:P47" si="24">J42*G42/1000</f>
        <v>19.574999999999999</v>
      </c>
      <c r="Q42" s="354">
        <f>SUM(N42:N46)</f>
        <v>43.966000000000001</v>
      </c>
      <c r="R42" s="354">
        <f>SUM(O41:O46)</f>
        <v>67.189000000000007</v>
      </c>
      <c r="S42" s="354">
        <f>SUM(P42:P46)</f>
        <v>71.737000000000009</v>
      </c>
      <c r="T42" s="356">
        <f>Q42*1.5</f>
        <v>65.948999999999998</v>
      </c>
      <c r="U42" s="356">
        <f>R42*1.5</f>
        <v>100.7835</v>
      </c>
      <c r="V42" s="356">
        <f>S42*1.5</f>
        <v>107.60550000000001</v>
      </c>
      <c r="W42" s="3"/>
      <c r="X42" s="3"/>
      <c r="Y42" s="3"/>
    </row>
    <row r="43" spans="1:25" ht="15" customHeight="1" x14ac:dyDescent="0.25">
      <c r="A43" s="3"/>
      <c r="B43" s="368"/>
      <c r="C43" s="367"/>
      <c r="D43" s="367"/>
      <c r="E43" s="367"/>
      <c r="F43" s="85" t="s">
        <v>35</v>
      </c>
      <c r="G43" s="224">
        <v>219</v>
      </c>
      <c r="H43" s="84">
        <v>60</v>
      </c>
      <c r="I43" s="84">
        <v>65</v>
      </c>
      <c r="J43" s="84">
        <v>70</v>
      </c>
      <c r="K43" s="84">
        <v>54</v>
      </c>
      <c r="L43" s="84">
        <v>59</v>
      </c>
      <c r="M43" s="84">
        <v>66</v>
      </c>
      <c r="N43" s="226">
        <f t="shared" si="22"/>
        <v>13.14</v>
      </c>
      <c r="O43" s="226">
        <f t="shared" si="23"/>
        <v>14.234999999999999</v>
      </c>
      <c r="P43" s="243">
        <f t="shared" si="24"/>
        <v>15.33</v>
      </c>
      <c r="Q43" s="362"/>
      <c r="R43" s="362"/>
      <c r="S43" s="362"/>
      <c r="T43" s="364"/>
      <c r="U43" s="364"/>
      <c r="V43" s="364"/>
      <c r="W43" s="3"/>
      <c r="X43" s="3"/>
      <c r="Y43" s="3"/>
    </row>
    <row r="44" spans="1:25" ht="15" customHeight="1" x14ac:dyDescent="0.25">
      <c r="A44" s="3"/>
      <c r="B44" s="368"/>
      <c r="C44" s="367"/>
      <c r="D44" s="367"/>
      <c r="E44" s="367"/>
      <c r="F44" s="102" t="s">
        <v>11</v>
      </c>
      <c r="G44" s="227">
        <v>204</v>
      </c>
      <c r="H44" s="225">
        <v>20</v>
      </c>
      <c r="I44" s="225">
        <v>22</v>
      </c>
      <c r="J44" s="225">
        <v>24</v>
      </c>
      <c r="K44" s="225">
        <v>18</v>
      </c>
      <c r="L44" s="225">
        <v>20</v>
      </c>
      <c r="M44" s="225">
        <v>22</v>
      </c>
      <c r="N44" s="226">
        <f t="shared" si="22"/>
        <v>4.08</v>
      </c>
      <c r="O44" s="226">
        <f t="shared" si="23"/>
        <v>4.4880000000000004</v>
      </c>
      <c r="P44" s="243">
        <f t="shared" si="24"/>
        <v>4.8959999999999999</v>
      </c>
      <c r="Q44" s="362"/>
      <c r="R44" s="362"/>
      <c r="S44" s="362"/>
      <c r="T44" s="364"/>
      <c r="U44" s="364"/>
      <c r="V44" s="364"/>
      <c r="W44" s="3"/>
      <c r="X44" s="3"/>
      <c r="Y44" s="3"/>
    </row>
    <row r="45" spans="1:25" x14ac:dyDescent="0.25">
      <c r="A45" s="3"/>
      <c r="B45" s="368"/>
      <c r="C45" s="367"/>
      <c r="D45" s="367"/>
      <c r="E45" s="367"/>
      <c r="F45" s="87" t="s">
        <v>14</v>
      </c>
      <c r="G45" s="88">
        <v>4560</v>
      </c>
      <c r="H45" s="81">
        <v>3</v>
      </c>
      <c r="I45" s="81">
        <v>5</v>
      </c>
      <c r="J45" s="81">
        <v>7</v>
      </c>
      <c r="K45" s="81">
        <v>3</v>
      </c>
      <c r="L45" s="81">
        <v>5</v>
      </c>
      <c r="M45" s="81">
        <v>7</v>
      </c>
      <c r="N45" s="226">
        <f t="shared" si="22"/>
        <v>13.68</v>
      </c>
      <c r="O45" s="226">
        <f t="shared" si="23"/>
        <v>22.8</v>
      </c>
      <c r="P45" s="243">
        <f t="shared" si="24"/>
        <v>31.92</v>
      </c>
      <c r="Q45" s="362"/>
      <c r="R45" s="362"/>
      <c r="S45" s="362"/>
      <c r="T45" s="364"/>
      <c r="U45" s="364"/>
      <c r="V45" s="364"/>
      <c r="W45" s="3"/>
      <c r="X45" s="3"/>
      <c r="Y45" s="3"/>
    </row>
    <row r="46" spans="1:25" ht="15.75" x14ac:dyDescent="0.25">
      <c r="A46" s="3"/>
      <c r="B46" s="368"/>
      <c r="C46" s="367"/>
      <c r="D46" s="367"/>
      <c r="E46" s="367"/>
      <c r="F46" s="85" t="s">
        <v>28</v>
      </c>
      <c r="G46" s="224">
        <v>80</v>
      </c>
      <c r="H46" s="84">
        <v>0.2</v>
      </c>
      <c r="I46" s="84">
        <v>0.2</v>
      </c>
      <c r="J46" s="84">
        <v>0.2</v>
      </c>
      <c r="K46" s="84">
        <v>0.2</v>
      </c>
      <c r="L46" s="84">
        <v>0.2</v>
      </c>
      <c r="M46" s="84">
        <v>0.2</v>
      </c>
      <c r="N46" s="226">
        <f t="shared" si="22"/>
        <v>1.6E-2</v>
      </c>
      <c r="O46" s="226">
        <f t="shared" si="23"/>
        <v>1.6E-2</v>
      </c>
      <c r="P46" s="243">
        <f t="shared" si="24"/>
        <v>1.6E-2</v>
      </c>
      <c r="Q46" s="355"/>
      <c r="R46" s="355"/>
      <c r="S46" s="355"/>
      <c r="T46" s="357"/>
      <c r="U46" s="357"/>
      <c r="V46" s="357"/>
      <c r="W46" s="3"/>
      <c r="X46" s="3"/>
      <c r="Y46" s="3"/>
    </row>
    <row r="47" spans="1:25" ht="15.75" x14ac:dyDescent="0.25">
      <c r="A47" s="3"/>
      <c r="B47" s="89" t="s">
        <v>67</v>
      </c>
      <c r="C47" s="90">
        <v>120</v>
      </c>
      <c r="D47" s="90">
        <v>120</v>
      </c>
      <c r="E47" s="90">
        <v>120</v>
      </c>
      <c r="F47" s="74" t="s">
        <v>51</v>
      </c>
      <c r="G47" s="224">
        <v>751</v>
      </c>
      <c r="H47" s="81">
        <v>150</v>
      </c>
      <c r="I47" s="81">
        <v>150</v>
      </c>
      <c r="J47" s="81">
        <v>150</v>
      </c>
      <c r="K47" s="81">
        <v>120</v>
      </c>
      <c r="L47" s="81">
        <v>120</v>
      </c>
      <c r="M47" s="81">
        <v>120</v>
      </c>
      <c r="N47" s="224">
        <f t="shared" si="22"/>
        <v>112.65</v>
      </c>
      <c r="O47" s="224">
        <f t="shared" si="23"/>
        <v>112.65</v>
      </c>
      <c r="P47" s="91">
        <f t="shared" si="24"/>
        <v>112.65</v>
      </c>
      <c r="Q47" s="224">
        <f>SUM(N47)</f>
        <v>112.65</v>
      </c>
      <c r="R47" s="224">
        <f>SUM(O47)</f>
        <v>112.65</v>
      </c>
      <c r="S47" s="224">
        <f>SUM(P47)</f>
        <v>112.65</v>
      </c>
      <c r="T47" s="229">
        <f t="shared" ref="T47:V48" si="25">Q47*1.5</f>
        <v>168.97500000000002</v>
      </c>
      <c r="U47" s="229">
        <f t="shared" si="25"/>
        <v>168.97500000000002</v>
      </c>
      <c r="V47" s="229">
        <f t="shared" si="25"/>
        <v>168.97500000000002</v>
      </c>
      <c r="W47" s="3"/>
      <c r="X47" s="3"/>
      <c r="Y47" s="3"/>
    </row>
    <row r="48" spans="1:25" x14ac:dyDescent="0.25">
      <c r="A48" s="3"/>
      <c r="B48" s="368" t="s">
        <v>43</v>
      </c>
      <c r="C48" s="367">
        <v>200</v>
      </c>
      <c r="D48" s="367">
        <v>200</v>
      </c>
      <c r="E48" s="367">
        <v>200</v>
      </c>
      <c r="F48" s="104" t="s">
        <v>44</v>
      </c>
      <c r="G48" s="224">
        <v>630</v>
      </c>
      <c r="H48" s="225">
        <v>20</v>
      </c>
      <c r="I48" s="225">
        <v>20</v>
      </c>
      <c r="J48" s="225">
        <v>20</v>
      </c>
      <c r="K48" s="225">
        <v>20</v>
      </c>
      <c r="L48" s="225">
        <v>20</v>
      </c>
      <c r="M48" s="225">
        <v>20</v>
      </c>
      <c r="N48" s="226">
        <f t="shared" si="17"/>
        <v>12.6</v>
      </c>
      <c r="O48" s="226">
        <f t="shared" si="18"/>
        <v>12.6</v>
      </c>
      <c r="P48" s="243">
        <f t="shared" si="19"/>
        <v>12.6</v>
      </c>
      <c r="Q48" s="354">
        <f>SUM(N48:N49)</f>
        <v>13.875</v>
      </c>
      <c r="R48" s="354">
        <f t="shared" ref="R48:S48" si="26">SUM(O48:O49)</f>
        <v>13.875</v>
      </c>
      <c r="S48" s="354">
        <f t="shared" si="26"/>
        <v>13.875</v>
      </c>
      <c r="T48" s="354">
        <f t="shared" si="25"/>
        <v>20.8125</v>
      </c>
      <c r="U48" s="354">
        <f t="shared" si="25"/>
        <v>20.8125</v>
      </c>
      <c r="V48" s="369">
        <f t="shared" si="25"/>
        <v>20.8125</v>
      </c>
      <c r="W48" s="3"/>
      <c r="X48" s="3"/>
      <c r="Y48" s="3"/>
    </row>
    <row r="49" spans="1:25" x14ac:dyDescent="0.25">
      <c r="A49" s="3"/>
      <c r="B49" s="368"/>
      <c r="C49" s="367"/>
      <c r="D49" s="367"/>
      <c r="E49" s="367"/>
      <c r="F49" s="105" t="s">
        <v>32</v>
      </c>
      <c r="G49" s="224">
        <v>425</v>
      </c>
      <c r="H49" s="81">
        <v>3</v>
      </c>
      <c r="I49" s="81">
        <v>3</v>
      </c>
      <c r="J49" s="81">
        <v>3</v>
      </c>
      <c r="K49" s="81">
        <v>3</v>
      </c>
      <c r="L49" s="81">
        <v>3</v>
      </c>
      <c r="M49" s="81">
        <v>3</v>
      </c>
      <c r="N49" s="226">
        <f t="shared" si="17"/>
        <v>1.2749999999999999</v>
      </c>
      <c r="O49" s="226">
        <f t="shared" si="18"/>
        <v>1.2749999999999999</v>
      </c>
      <c r="P49" s="243">
        <f t="shared" si="19"/>
        <v>1.2749999999999999</v>
      </c>
      <c r="Q49" s="355"/>
      <c r="R49" s="355"/>
      <c r="S49" s="355"/>
      <c r="T49" s="355"/>
      <c r="U49" s="355"/>
      <c r="V49" s="370"/>
      <c r="W49" s="3"/>
      <c r="X49" s="3"/>
      <c r="Y49" s="3"/>
    </row>
    <row r="50" spans="1:25" ht="30.75" thickBot="1" x14ac:dyDescent="0.3">
      <c r="A50" s="3"/>
      <c r="B50" s="106" t="s">
        <v>110</v>
      </c>
      <c r="C50" s="107">
        <v>30</v>
      </c>
      <c r="D50" s="107">
        <v>50</v>
      </c>
      <c r="E50" s="107">
        <v>50</v>
      </c>
      <c r="F50" s="108" t="s">
        <v>110</v>
      </c>
      <c r="G50" s="109">
        <v>550</v>
      </c>
      <c r="H50" s="110">
        <v>30</v>
      </c>
      <c r="I50" s="110">
        <v>50</v>
      </c>
      <c r="J50" s="110">
        <v>50</v>
      </c>
      <c r="K50" s="110">
        <v>30</v>
      </c>
      <c r="L50" s="110">
        <v>50</v>
      </c>
      <c r="M50" s="110">
        <v>50</v>
      </c>
      <c r="N50" s="111">
        <f>H50*G50/1000</f>
        <v>16.5</v>
      </c>
      <c r="O50" s="111">
        <f>I50*G50/1000</f>
        <v>27.5</v>
      </c>
      <c r="P50" s="112">
        <f>J50*G50/1000</f>
        <v>27.5</v>
      </c>
      <c r="Q50" s="226">
        <f>SUM(N50)</f>
        <v>16.5</v>
      </c>
      <c r="R50" s="226">
        <f t="shared" ref="R50:S50" si="27">SUM(O50)</f>
        <v>27.5</v>
      </c>
      <c r="S50" s="226">
        <f t="shared" si="27"/>
        <v>27.5</v>
      </c>
      <c r="T50" s="230">
        <f>Q50*1.5</f>
        <v>24.75</v>
      </c>
      <c r="U50" s="230">
        <f>R50*1.5</f>
        <v>41.25</v>
      </c>
      <c r="V50" s="230">
        <f>S50*1.5</f>
        <v>41.25</v>
      </c>
      <c r="W50" s="3"/>
      <c r="X50" s="3"/>
      <c r="Y50" s="3"/>
    </row>
    <row r="51" spans="1:25" ht="15.75" thickBot="1" x14ac:dyDescent="0.3">
      <c r="A51" s="3"/>
      <c r="B51" s="371"/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94"/>
      <c r="Q51" s="113">
        <f>SUM(Q29:Q50)</f>
        <v>703.3370000000001</v>
      </c>
      <c r="R51" s="113">
        <f>SUM(R29:R50)</f>
        <v>807.78099999999995</v>
      </c>
      <c r="S51" s="113">
        <f>SUM(S29:S50)</f>
        <v>880.88800000000003</v>
      </c>
      <c r="T51" s="113">
        <f>SUM(T29:T50)</f>
        <v>1055.0055</v>
      </c>
      <c r="U51" s="113">
        <f t="shared" ref="U51:V51" si="28">SUM(U29:U50)</f>
        <v>1211.6714999999999</v>
      </c>
      <c r="V51" s="113">
        <f t="shared" si="28"/>
        <v>445.15350000000001</v>
      </c>
      <c r="W51" s="3"/>
      <c r="X51" s="3"/>
      <c r="Y51" s="3"/>
    </row>
    <row r="52" spans="1:25" ht="15.75" thickBot="1" x14ac:dyDescent="0.3">
      <c r="A52" s="3"/>
      <c r="B52" s="376" t="s">
        <v>33</v>
      </c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"/>
      <c r="X52" s="3"/>
      <c r="Y52" s="3"/>
    </row>
    <row r="53" spans="1:25" x14ac:dyDescent="0.25">
      <c r="A53" s="3"/>
      <c r="B53" s="421" t="s">
        <v>101</v>
      </c>
      <c r="C53" s="398">
        <v>60</v>
      </c>
      <c r="D53" s="398">
        <v>80</v>
      </c>
      <c r="E53" s="398">
        <v>100</v>
      </c>
      <c r="F53" s="114" t="s">
        <v>102</v>
      </c>
      <c r="G53" s="237">
        <v>409</v>
      </c>
      <c r="H53" s="237">
        <v>30</v>
      </c>
      <c r="I53" s="237">
        <v>40</v>
      </c>
      <c r="J53" s="237">
        <v>48</v>
      </c>
      <c r="K53" s="237">
        <v>26</v>
      </c>
      <c r="L53" s="237">
        <v>29</v>
      </c>
      <c r="M53" s="237">
        <v>31</v>
      </c>
      <c r="N53" s="232">
        <f t="shared" ref="N53:N56" si="29">H53*G53/1000</f>
        <v>12.27</v>
      </c>
      <c r="O53" s="232">
        <f t="shared" ref="O53:O56" si="30">I53*G53/1000</f>
        <v>16.36</v>
      </c>
      <c r="P53" s="115">
        <f t="shared" ref="P53:P56" si="31">J53*G53/1000</f>
        <v>19.632000000000001</v>
      </c>
      <c r="Q53" s="361">
        <f>SUM(N53:N56)</f>
        <v>28.026</v>
      </c>
      <c r="R53" s="361">
        <f t="shared" ref="R53:S53" si="32">SUM(O53:O56)</f>
        <v>38.275999999999996</v>
      </c>
      <c r="S53" s="361">
        <f t="shared" si="32"/>
        <v>46.278999999999996</v>
      </c>
      <c r="T53" s="363">
        <f>Q53*1.5</f>
        <v>42.039000000000001</v>
      </c>
      <c r="U53" s="363">
        <f>R53*1.5</f>
        <v>57.413999999999994</v>
      </c>
      <c r="V53" s="365">
        <f>S53*1.5</f>
        <v>69.418499999999995</v>
      </c>
      <c r="W53" s="3"/>
      <c r="X53" s="3"/>
      <c r="Y53" s="3"/>
    </row>
    <row r="54" spans="1:25" x14ac:dyDescent="0.25">
      <c r="A54" s="3"/>
      <c r="B54" s="422"/>
      <c r="C54" s="399"/>
      <c r="D54" s="399"/>
      <c r="E54" s="399"/>
      <c r="F54" s="241" t="s">
        <v>35</v>
      </c>
      <c r="G54" s="238">
        <v>219</v>
      </c>
      <c r="H54" s="238">
        <v>17</v>
      </c>
      <c r="I54" s="238">
        <v>19</v>
      </c>
      <c r="J54" s="238">
        <v>28</v>
      </c>
      <c r="K54" s="238">
        <v>13</v>
      </c>
      <c r="L54" s="238">
        <v>14</v>
      </c>
      <c r="M54" s="238">
        <v>22</v>
      </c>
      <c r="N54" s="224">
        <f t="shared" si="29"/>
        <v>3.7229999999999999</v>
      </c>
      <c r="O54" s="224">
        <f t="shared" si="30"/>
        <v>4.1609999999999996</v>
      </c>
      <c r="P54" s="224">
        <f t="shared" si="31"/>
        <v>6.1319999999999997</v>
      </c>
      <c r="Q54" s="362"/>
      <c r="R54" s="362"/>
      <c r="S54" s="362"/>
      <c r="T54" s="364"/>
      <c r="U54" s="364"/>
      <c r="V54" s="366"/>
      <c r="W54" s="3"/>
      <c r="X54" s="3"/>
      <c r="Y54" s="3"/>
    </row>
    <row r="55" spans="1:25" x14ac:dyDescent="0.25">
      <c r="A55" s="3"/>
      <c r="B55" s="422"/>
      <c r="C55" s="399"/>
      <c r="D55" s="399"/>
      <c r="E55" s="399"/>
      <c r="F55" s="241" t="s">
        <v>40</v>
      </c>
      <c r="G55" s="238">
        <v>276</v>
      </c>
      <c r="H55" s="238">
        <v>35</v>
      </c>
      <c r="I55" s="238">
        <v>50</v>
      </c>
      <c r="J55" s="238">
        <v>60</v>
      </c>
      <c r="K55" s="238">
        <v>28</v>
      </c>
      <c r="L55" s="238">
        <v>33</v>
      </c>
      <c r="M55" s="238">
        <v>42</v>
      </c>
      <c r="N55" s="224">
        <f t="shared" si="29"/>
        <v>9.66</v>
      </c>
      <c r="O55" s="224">
        <f t="shared" si="30"/>
        <v>13.8</v>
      </c>
      <c r="P55" s="224">
        <f t="shared" si="31"/>
        <v>16.559999999999999</v>
      </c>
      <c r="Q55" s="362"/>
      <c r="R55" s="362"/>
      <c r="S55" s="362"/>
      <c r="T55" s="364"/>
      <c r="U55" s="364"/>
      <c r="V55" s="366"/>
      <c r="W55" s="3"/>
      <c r="X55" s="3"/>
      <c r="Y55" s="3"/>
    </row>
    <row r="56" spans="1:25" x14ac:dyDescent="0.25">
      <c r="A56" s="3"/>
      <c r="B56" s="423"/>
      <c r="C56" s="400"/>
      <c r="D56" s="400"/>
      <c r="E56" s="400"/>
      <c r="F56" s="87" t="s">
        <v>12</v>
      </c>
      <c r="G56" s="224">
        <v>791</v>
      </c>
      <c r="H56" s="238">
        <v>3</v>
      </c>
      <c r="I56" s="238">
        <v>5</v>
      </c>
      <c r="J56" s="238">
        <v>5</v>
      </c>
      <c r="K56" s="238">
        <v>3</v>
      </c>
      <c r="L56" s="238">
        <v>5</v>
      </c>
      <c r="M56" s="238">
        <v>5</v>
      </c>
      <c r="N56" s="224">
        <f t="shared" si="29"/>
        <v>2.3730000000000002</v>
      </c>
      <c r="O56" s="224">
        <f t="shared" si="30"/>
        <v>3.9550000000000001</v>
      </c>
      <c r="P56" s="224">
        <f t="shared" si="31"/>
        <v>3.9550000000000001</v>
      </c>
      <c r="Q56" s="355"/>
      <c r="R56" s="355"/>
      <c r="S56" s="355"/>
      <c r="T56" s="357"/>
      <c r="U56" s="357"/>
      <c r="V56" s="353"/>
      <c r="W56" s="3"/>
      <c r="X56" s="3"/>
      <c r="Y56" s="3"/>
    </row>
    <row r="57" spans="1:25" x14ac:dyDescent="0.25">
      <c r="A57" s="3"/>
      <c r="B57" s="368" t="s">
        <v>114</v>
      </c>
      <c r="C57" s="301" t="s">
        <v>46</v>
      </c>
      <c r="D57" s="301" t="s">
        <v>48</v>
      </c>
      <c r="E57" s="301" t="s">
        <v>113</v>
      </c>
      <c r="F57" s="116" t="s">
        <v>53</v>
      </c>
      <c r="G57" s="224">
        <v>1900</v>
      </c>
      <c r="H57" s="81">
        <v>50</v>
      </c>
      <c r="I57" s="81">
        <v>65</v>
      </c>
      <c r="J57" s="81">
        <v>80</v>
      </c>
      <c r="K57" s="81">
        <v>47</v>
      </c>
      <c r="L57" s="81">
        <v>58</v>
      </c>
      <c r="M57" s="81">
        <v>69</v>
      </c>
      <c r="N57" s="224">
        <f t="shared" ref="N57:N75" si="33">H57*G57/1000</f>
        <v>95</v>
      </c>
      <c r="O57" s="224">
        <f t="shared" ref="O57:O76" si="34">I57*G57/1000</f>
        <v>123.5</v>
      </c>
      <c r="P57" s="224">
        <f t="shared" ref="P57:P73" si="35">J57*G57/1000</f>
        <v>152</v>
      </c>
      <c r="Q57" s="359">
        <f>SUM(N57:N62)</f>
        <v>112.30999999999999</v>
      </c>
      <c r="R57" s="359">
        <f>SUM(O57:O62)</f>
        <v>145.18700000000001</v>
      </c>
      <c r="S57" s="359">
        <f>SUM(P57:P62)</f>
        <v>178.07900000000001</v>
      </c>
      <c r="T57" s="354">
        <f>(Q57*1.5)</f>
        <v>168.46499999999997</v>
      </c>
      <c r="U57" s="354">
        <f>(R57*1.5)</f>
        <v>217.78050000000002</v>
      </c>
      <c r="V57" s="354">
        <f>(S57*1.5)</f>
        <v>267.11850000000004</v>
      </c>
      <c r="W57" s="3"/>
      <c r="X57" s="3"/>
      <c r="Y57" s="3"/>
    </row>
    <row r="58" spans="1:25" x14ac:dyDescent="0.25">
      <c r="A58" s="3"/>
      <c r="B58" s="368"/>
      <c r="C58" s="301"/>
      <c r="D58" s="301"/>
      <c r="E58" s="301"/>
      <c r="F58" s="73" t="s">
        <v>52</v>
      </c>
      <c r="G58" s="224">
        <v>632</v>
      </c>
      <c r="H58" s="81">
        <v>16</v>
      </c>
      <c r="I58" s="81">
        <v>20</v>
      </c>
      <c r="J58" s="81">
        <v>24</v>
      </c>
      <c r="K58" s="81">
        <v>16</v>
      </c>
      <c r="L58" s="81">
        <v>20</v>
      </c>
      <c r="M58" s="81">
        <v>24</v>
      </c>
      <c r="N58" s="224">
        <f t="shared" si="33"/>
        <v>10.112</v>
      </c>
      <c r="O58" s="224">
        <f t="shared" si="34"/>
        <v>12.64</v>
      </c>
      <c r="P58" s="224">
        <f t="shared" si="35"/>
        <v>15.167999999999999</v>
      </c>
      <c r="Q58" s="359"/>
      <c r="R58" s="359"/>
      <c r="S58" s="359"/>
      <c r="T58" s="362"/>
      <c r="U58" s="362"/>
      <c r="V58" s="362"/>
      <c r="W58" s="3"/>
      <c r="X58" s="3"/>
      <c r="Y58" s="3"/>
    </row>
    <row r="59" spans="1:25" x14ac:dyDescent="0.25">
      <c r="A59" s="3"/>
      <c r="B59" s="368"/>
      <c r="C59" s="301"/>
      <c r="D59" s="301"/>
      <c r="E59" s="301"/>
      <c r="F59" s="73" t="s">
        <v>12</v>
      </c>
      <c r="G59" s="224">
        <v>791</v>
      </c>
      <c r="H59" s="81">
        <v>4</v>
      </c>
      <c r="I59" s="81">
        <v>5</v>
      </c>
      <c r="J59" s="81">
        <v>6</v>
      </c>
      <c r="K59" s="81">
        <v>4</v>
      </c>
      <c r="L59" s="81">
        <v>5</v>
      </c>
      <c r="M59" s="81">
        <v>6</v>
      </c>
      <c r="N59" s="224">
        <f t="shared" si="33"/>
        <v>3.1640000000000001</v>
      </c>
      <c r="O59" s="224">
        <f t="shared" si="34"/>
        <v>3.9550000000000001</v>
      </c>
      <c r="P59" s="224">
        <f t="shared" si="35"/>
        <v>4.7460000000000004</v>
      </c>
      <c r="Q59" s="359"/>
      <c r="R59" s="359"/>
      <c r="S59" s="359"/>
      <c r="T59" s="362"/>
      <c r="U59" s="362"/>
      <c r="V59" s="362"/>
      <c r="W59" s="3"/>
      <c r="X59" s="3"/>
      <c r="Y59" s="3"/>
    </row>
    <row r="60" spans="1:25" x14ac:dyDescent="0.25">
      <c r="A60" s="3"/>
      <c r="B60" s="368"/>
      <c r="C60" s="301"/>
      <c r="D60" s="301"/>
      <c r="E60" s="301"/>
      <c r="F60" s="73" t="s">
        <v>10</v>
      </c>
      <c r="G60" s="224">
        <v>219</v>
      </c>
      <c r="H60" s="81">
        <v>10</v>
      </c>
      <c r="I60" s="81">
        <v>12</v>
      </c>
      <c r="J60" s="81">
        <v>15</v>
      </c>
      <c r="K60" s="81">
        <v>8</v>
      </c>
      <c r="L60" s="81">
        <v>10</v>
      </c>
      <c r="M60" s="81">
        <v>12</v>
      </c>
      <c r="N60" s="224">
        <f t="shared" si="33"/>
        <v>2.19</v>
      </c>
      <c r="O60" s="224">
        <f t="shared" si="34"/>
        <v>2.6280000000000001</v>
      </c>
      <c r="P60" s="224">
        <f t="shared" si="35"/>
        <v>3.2850000000000001</v>
      </c>
      <c r="Q60" s="359"/>
      <c r="R60" s="359"/>
      <c r="S60" s="359"/>
      <c r="T60" s="362"/>
      <c r="U60" s="362"/>
      <c r="V60" s="362"/>
      <c r="W60" s="3"/>
      <c r="X60" s="3"/>
      <c r="Y60" s="3"/>
    </row>
    <row r="61" spans="1:25" x14ac:dyDescent="0.25">
      <c r="A61" s="3"/>
      <c r="B61" s="368"/>
      <c r="C61" s="301"/>
      <c r="D61" s="301"/>
      <c r="E61" s="301"/>
      <c r="F61" s="73" t="s">
        <v>11</v>
      </c>
      <c r="G61" s="224">
        <v>204</v>
      </c>
      <c r="H61" s="81">
        <v>9</v>
      </c>
      <c r="I61" s="81">
        <v>12</v>
      </c>
      <c r="J61" s="81">
        <v>14</v>
      </c>
      <c r="K61" s="81">
        <v>8</v>
      </c>
      <c r="L61" s="81">
        <v>10</v>
      </c>
      <c r="M61" s="81">
        <v>12</v>
      </c>
      <c r="N61" s="224">
        <f t="shared" si="33"/>
        <v>1.8360000000000001</v>
      </c>
      <c r="O61" s="224">
        <f t="shared" si="34"/>
        <v>2.448</v>
      </c>
      <c r="P61" s="224">
        <f t="shared" si="35"/>
        <v>2.8559999999999999</v>
      </c>
      <c r="Q61" s="359"/>
      <c r="R61" s="359"/>
      <c r="S61" s="359"/>
      <c r="T61" s="362"/>
      <c r="U61" s="362"/>
      <c r="V61" s="362"/>
      <c r="W61" s="3"/>
      <c r="X61" s="3"/>
      <c r="Y61" s="3"/>
    </row>
    <row r="62" spans="1:25" ht="15.75" customHeight="1" x14ac:dyDescent="0.25">
      <c r="A62" s="3"/>
      <c r="B62" s="368"/>
      <c r="C62" s="301"/>
      <c r="D62" s="301"/>
      <c r="E62" s="301"/>
      <c r="F62" s="74" t="s">
        <v>28</v>
      </c>
      <c r="G62" s="224">
        <v>80</v>
      </c>
      <c r="H62" s="84">
        <v>0.1</v>
      </c>
      <c r="I62" s="84">
        <v>0.2</v>
      </c>
      <c r="J62" s="84">
        <v>0.3</v>
      </c>
      <c r="K62" s="84">
        <v>0.1</v>
      </c>
      <c r="L62" s="84">
        <v>0.2</v>
      </c>
      <c r="M62" s="84">
        <v>0.3</v>
      </c>
      <c r="N62" s="224">
        <f t="shared" si="33"/>
        <v>8.0000000000000002E-3</v>
      </c>
      <c r="O62" s="224">
        <f t="shared" si="34"/>
        <v>1.6E-2</v>
      </c>
      <c r="P62" s="224">
        <f t="shared" si="35"/>
        <v>2.4E-2</v>
      </c>
      <c r="Q62" s="359"/>
      <c r="R62" s="359"/>
      <c r="S62" s="359"/>
      <c r="T62" s="355"/>
      <c r="U62" s="355"/>
      <c r="V62" s="355"/>
      <c r="W62" s="3"/>
      <c r="X62" s="3"/>
      <c r="Y62" s="3"/>
    </row>
    <row r="63" spans="1:25" ht="35.25" customHeight="1" x14ac:dyDescent="0.25">
      <c r="A63" s="3"/>
      <c r="B63" s="368" t="s">
        <v>124</v>
      </c>
      <c r="C63" s="367">
        <v>50</v>
      </c>
      <c r="D63" s="367">
        <v>50</v>
      </c>
      <c r="E63" s="367">
        <v>50</v>
      </c>
      <c r="F63" s="241" t="s">
        <v>125</v>
      </c>
      <c r="G63" s="224">
        <v>412</v>
      </c>
      <c r="H63" s="81">
        <v>30</v>
      </c>
      <c r="I63" s="81">
        <v>30</v>
      </c>
      <c r="J63" s="81">
        <v>30</v>
      </c>
      <c r="K63" s="81">
        <v>30</v>
      </c>
      <c r="L63" s="81">
        <v>30</v>
      </c>
      <c r="M63" s="81">
        <v>30</v>
      </c>
      <c r="N63" s="224">
        <f t="shared" si="33"/>
        <v>12.36</v>
      </c>
      <c r="O63" s="224">
        <f t="shared" si="34"/>
        <v>12.36</v>
      </c>
      <c r="P63" s="224">
        <f t="shared" si="35"/>
        <v>12.36</v>
      </c>
      <c r="Q63" s="354">
        <f>SUM(N63:N73)</f>
        <v>97.353499999999997</v>
      </c>
      <c r="R63" s="354">
        <f>SUM(O63:O73)</f>
        <v>97.353499999999997</v>
      </c>
      <c r="S63" s="354">
        <f>SUM(P63:P73)</f>
        <v>97.353499999999997</v>
      </c>
      <c r="T63" s="354">
        <f>Q63*1.5</f>
        <v>146.03025</v>
      </c>
      <c r="U63" s="354">
        <f>R63*1.5</f>
        <v>146.03025</v>
      </c>
      <c r="V63" s="359">
        <f>S63*1.5</f>
        <v>146.03025</v>
      </c>
      <c r="W63" s="3"/>
      <c r="X63" s="3"/>
      <c r="Y63" s="3"/>
    </row>
    <row r="64" spans="1:25" ht="42" customHeight="1" x14ac:dyDescent="0.25">
      <c r="A64" s="3"/>
      <c r="B64" s="368"/>
      <c r="C64" s="367"/>
      <c r="D64" s="367"/>
      <c r="E64" s="367"/>
      <c r="F64" s="241" t="s">
        <v>126</v>
      </c>
      <c r="G64" s="224">
        <v>412</v>
      </c>
      <c r="H64" s="81">
        <v>2</v>
      </c>
      <c r="I64" s="81">
        <v>2</v>
      </c>
      <c r="J64" s="81">
        <v>2</v>
      </c>
      <c r="K64" s="81">
        <v>2</v>
      </c>
      <c r="L64" s="81">
        <v>2</v>
      </c>
      <c r="M64" s="81">
        <v>2</v>
      </c>
      <c r="N64" s="224">
        <f t="shared" si="33"/>
        <v>0.82399999999999995</v>
      </c>
      <c r="O64" s="224">
        <f t="shared" si="34"/>
        <v>0.82399999999999995</v>
      </c>
      <c r="P64" s="224">
        <f t="shared" si="35"/>
        <v>0.82399999999999995</v>
      </c>
      <c r="Q64" s="362"/>
      <c r="R64" s="362"/>
      <c r="S64" s="362"/>
      <c r="T64" s="362"/>
      <c r="U64" s="362"/>
      <c r="V64" s="359"/>
      <c r="W64" s="3"/>
      <c r="X64" s="3"/>
      <c r="Y64" s="3"/>
    </row>
    <row r="65" spans="1:25" ht="15.75" customHeight="1" x14ac:dyDescent="0.25">
      <c r="A65" s="3"/>
      <c r="B65" s="368"/>
      <c r="C65" s="367"/>
      <c r="D65" s="367"/>
      <c r="E65" s="367"/>
      <c r="F65" s="241" t="s">
        <v>38</v>
      </c>
      <c r="G65" s="224">
        <v>425</v>
      </c>
      <c r="H65" s="81">
        <v>4</v>
      </c>
      <c r="I65" s="81">
        <v>4</v>
      </c>
      <c r="J65" s="81">
        <v>4</v>
      </c>
      <c r="K65" s="81">
        <v>4</v>
      </c>
      <c r="L65" s="81">
        <v>4</v>
      </c>
      <c r="M65" s="81">
        <v>4</v>
      </c>
      <c r="N65" s="224">
        <f t="shared" si="33"/>
        <v>1.7</v>
      </c>
      <c r="O65" s="224">
        <f t="shared" si="34"/>
        <v>1.7</v>
      </c>
      <c r="P65" s="224">
        <f t="shared" si="35"/>
        <v>1.7</v>
      </c>
      <c r="Q65" s="362"/>
      <c r="R65" s="362"/>
      <c r="S65" s="362"/>
      <c r="T65" s="362"/>
      <c r="U65" s="362"/>
      <c r="V65" s="359"/>
      <c r="W65" s="3"/>
      <c r="X65" s="3"/>
      <c r="Y65" s="3"/>
    </row>
    <row r="66" spans="1:25" ht="15.75" customHeight="1" x14ac:dyDescent="0.25">
      <c r="A66" s="3"/>
      <c r="B66" s="368"/>
      <c r="C66" s="367"/>
      <c r="D66" s="367"/>
      <c r="E66" s="367"/>
      <c r="F66" s="241" t="s">
        <v>127</v>
      </c>
      <c r="G66" s="224">
        <v>4560</v>
      </c>
      <c r="H66" s="81">
        <v>1</v>
      </c>
      <c r="I66" s="81">
        <v>1</v>
      </c>
      <c r="J66" s="81">
        <v>1</v>
      </c>
      <c r="K66" s="81">
        <v>1</v>
      </c>
      <c r="L66" s="81">
        <v>1</v>
      </c>
      <c r="M66" s="81">
        <v>1</v>
      </c>
      <c r="N66" s="224">
        <f t="shared" si="33"/>
        <v>4.5599999999999996</v>
      </c>
      <c r="O66" s="224">
        <f t="shared" si="34"/>
        <v>4.5599999999999996</v>
      </c>
      <c r="P66" s="224">
        <f t="shared" si="35"/>
        <v>4.5599999999999996</v>
      </c>
      <c r="Q66" s="362"/>
      <c r="R66" s="362"/>
      <c r="S66" s="362"/>
      <c r="T66" s="362"/>
      <c r="U66" s="362"/>
      <c r="V66" s="359"/>
      <c r="W66" s="3"/>
      <c r="X66" s="3"/>
      <c r="Y66" s="3"/>
    </row>
    <row r="67" spans="1:25" ht="15.75" customHeight="1" x14ac:dyDescent="0.25">
      <c r="A67" s="3"/>
      <c r="B67" s="368"/>
      <c r="C67" s="367"/>
      <c r="D67" s="367"/>
      <c r="E67" s="367"/>
      <c r="F67" s="241" t="s">
        <v>131</v>
      </c>
      <c r="G67" s="224">
        <v>517</v>
      </c>
      <c r="H67" s="81">
        <v>5</v>
      </c>
      <c r="I67" s="81">
        <v>5</v>
      </c>
      <c r="J67" s="81">
        <v>5</v>
      </c>
      <c r="K67" s="81">
        <v>5</v>
      </c>
      <c r="L67" s="81">
        <v>5</v>
      </c>
      <c r="M67" s="81">
        <v>5</v>
      </c>
      <c r="N67" s="224">
        <f t="shared" si="33"/>
        <v>2.585</v>
      </c>
      <c r="O67" s="224">
        <f t="shared" si="34"/>
        <v>2.585</v>
      </c>
      <c r="P67" s="224">
        <f t="shared" si="35"/>
        <v>2.585</v>
      </c>
      <c r="Q67" s="362"/>
      <c r="R67" s="362"/>
      <c r="S67" s="362"/>
      <c r="T67" s="362"/>
      <c r="U67" s="362"/>
      <c r="V67" s="359"/>
      <c r="W67" s="3"/>
      <c r="X67" s="3"/>
      <c r="Y67" s="3"/>
    </row>
    <row r="68" spans="1:25" ht="15.75" customHeight="1" x14ac:dyDescent="0.25">
      <c r="A68" s="3"/>
      <c r="B68" s="368"/>
      <c r="C68" s="367"/>
      <c r="D68" s="367"/>
      <c r="E68" s="367"/>
      <c r="F68" s="241" t="s">
        <v>61</v>
      </c>
      <c r="G68" s="224">
        <v>417</v>
      </c>
      <c r="H68" s="81">
        <v>9</v>
      </c>
      <c r="I68" s="81">
        <v>9</v>
      </c>
      <c r="J68" s="81">
        <v>9</v>
      </c>
      <c r="K68" s="81">
        <v>9</v>
      </c>
      <c r="L68" s="81">
        <v>9</v>
      </c>
      <c r="M68" s="81">
        <v>9</v>
      </c>
      <c r="N68" s="224">
        <f t="shared" si="33"/>
        <v>3.7530000000000001</v>
      </c>
      <c r="O68" s="224">
        <f t="shared" si="34"/>
        <v>3.7530000000000001</v>
      </c>
      <c r="P68" s="224">
        <f t="shared" si="35"/>
        <v>3.7530000000000001</v>
      </c>
      <c r="Q68" s="362"/>
      <c r="R68" s="362"/>
      <c r="S68" s="362"/>
      <c r="T68" s="362"/>
      <c r="U68" s="362"/>
      <c r="V68" s="359"/>
      <c r="W68" s="3"/>
      <c r="X68" s="3"/>
      <c r="Y68" s="3"/>
    </row>
    <row r="69" spans="1:25" ht="15.75" customHeight="1" x14ac:dyDescent="0.25">
      <c r="A69" s="3"/>
      <c r="B69" s="368"/>
      <c r="C69" s="367"/>
      <c r="D69" s="367"/>
      <c r="E69" s="367"/>
      <c r="F69" s="241" t="s">
        <v>120</v>
      </c>
      <c r="G69" s="117">
        <v>4998</v>
      </c>
      <c r="H69" s="81">
        <v>13</v>
      </c>
      <c r="I69" s="81">
        <v>13</v>
      </c>
      <c r="J69" s="81">
        <v>13</v>
      </c>
      <c r="K69" s="81">
        <v>13</v>
      </c>
      <c r="L69" s="81">
        <v>13</v>
      </c>
      <c r="M69" s="81">
        <v>13</v>
      </c>
      <c r="N69" s="224">
        <f t="shared" si="33"/>
        <v>64.974000000000004</v>
      </c>
      <c r="O69" s="224">
        <f t="shared" si="34"/>
        <v>64.974000000000004</v>
      </c>
      <c r="P69" s="224">
        <f t="shared" si="35"/>
        <v>64.974000000000004</v>
      </c>
      <c r="Q69" s="362"/>
      <c r="R69" s="362"/>
      <c r="S69" s="362"/>
      <c r="T69" s="362"/>
      <c r="U69" s="362"/>
      <c r="V69" s="359"/>
      <c r="W69" s="3"/>
      <c r="X69" s="3"/>
      <c r="Y69" s="3"/>
    </row>
    <row r="70" spans="1:25" x14ac:dyDescent="0.25">
      <c r="A70" s="3"/>
      <c r="B70" s="368"/>
      <c r="C70" s="367"/>
      <c r="D70" s="367"/>
      <c r="E70" s="367"/>
      <c r="F70" s="241" t="s">
        <v>128</v>
      </c>
      <c r="G70" s="224">
        <v>5895</v>
      </c>
      <c r="H70" s="81">
        <v>1</v>
      </c>
      <c r="I70" s="81">
        <v>1</v>
      </c>
      <c r="J70" s="81">
        <v>1</v>
      </c>
      <c r="K70" s="81">
        <v>1E-3</v>
      </c>
      <c r="L70" s="81">
        <v>1</v>
      </c>
      <c r="M70" s="81">
        <v>1</v>
      </c>
      <c r="N70" s="224">
        <f t="shared" si="33"/>
        <v>5.8949999999999996</v>
      </c>
      <c r="O70" s="224">
        <f t="shared" si="34"/>
        <v>5.8949999999999996</v>
      </c>
      <c r="P70" s="224">
        <f t="shared" si="35"/>
        <v>5.8949999999999996</v>
      </c>
      <c r="Q70" s="362"/>
      <c r="R70" s="362"/>
      <c r="S70" s="362"/>
      <c r="T70" s="362"/>
      <c r="U70" s="362"/>
      <c r="V70" s="359"/>
      <c r="W70" s="3"/>
      <c r="X70" s="3"/>
      <c r="Y70" s="3"/>
    </row>
    <row r="71" spans="1:25" x14ac:dyDescent="0.25">
      <c r="A71" s="3"/>
      <c r="B71" s="368"/>
      <c r="C71" s="367"/>
      <c r="D71" s="367"/>
      <c r="E71" s="367"/>
      <c r="F71" s="241" t="s">
        <v>129</v>
      </c>
      <c r="G71" s="224">
        <v>80</v>
      </c>
      <c r="H71" s="84">
        <v>0.2</v>
      </c>
      <c r="I71" s="84">
        <v>0.2</v>
      </c>
      <c r="J71" s="84">
        <v>0.2</v>
      </c>
      <c r="K71" s="84">
        <v>0.2</v>
      </c>
      <c r="L71" s="84">
        <v>0.2</v>
      </c>
      <c r="M71" s="84">
        <v>0.2</v>
      </c>
      <c r="N71" s="224">
        <f t="shared" si="33"/>
        <v>1.6E-2</v>
      </c>
      <c r="O71" s="224">
        <f t="shared" si="34"/>
        <v>1.6E-2</v>
      </c>
      <c r="P71" s="224">
        <f t="shared" si="35"/>
        <v>1.6E-2</v>
      </c>
      <c r="Q71" s="362"/>
      <c r="R71" s="362"/>
      <c r="S71" s="362"/>
      <c r="T71" s="362"/>
      <c r="U71" s="362"/>
      <c r="V71" s="359"/>
      <c r="W71" s="3"/>
      <c r="X71" s="3"/>
      <c r="Y71" s="3"/>
    </row>
    <row r="72" spans="1:25" x14ac:dyDescent="0.25">
      <c r="A72" s="3"/>
      <c r="B72" s="368"/>
      <c r="C72" s="367"/>
      <c r="D72" s="367"/>
      <c r="E72" s="367"/>
      <c r="F72" s="241" t="s">
        <v>130</v>
      </c>
      <c r="G72" s="224">
        <v>5650</v>
      </c>
      <c r="H72" s="224">
        <v>0.03</v>
      </c>
      <c r="I72" s="224">
        <v>0.03</v>
      </c>
      <c r="J72" s="224">
        <v>0.03</v>
      </c>
      <c r="K72" s="224">
        <v>0.03</v>
      </c>
      <c r="L72" s="224">
        <v>0.03</v>
      </c>
      <c r="M72" s="224">
        <v>0.03</v>
      </c>
      <c r="N72" s="226">
        <f t="shared" si="33"/>
        <v>0.16950000000000001</v>
      </c>
      <c r="O72" s="226">
        <f t="shared" si="34"/>
        <v>0.16950000000000001</v>
      </c>
      <c r="P72" s="243">
        <f t="shared" si="35"/>
        <v>0.16950000000000001</v>
      </c>
      <c r="Q72" s="362"/>
      <c r="R72" s="362"/>
      <c r="S72" s="362"/>
      <c r="T72" s="362"/>
      <c r="U72" s="362"/>
      <c r="V72" s="359"/>
      <c r="W72" s="3"/>
      <c r="X72" s="3"/>
      <c r="Y72" s="3"/>
    </row>
    <row r="73" spans="1:25" x14ac:dyDescent="0.25">
      <c r="A73" s="3"/>
      <c r="B73" s="368"/>
      <c r="C73" s="367"/>
      <c r="D73" s="367"/>
      <c r="E73" s="367"/>
      <c r="F73" s="241" t="s">
        <v>131</v>
      </c>
      <c r="G73" s="224">
        <v>517</v>
      </c>
      <c r="H73" s="81">
        <v>1</v>
      </c>
      <c r="I73" s="81">
        <v>1</v>
      </c>
      <c r="J73" s="81">
        <v>1</v>
      </c>
      <c r="K73" s="81">
        <v>1</v>
      </c>
      <c r="L73" s="81">
        <v>1</v>
      </c>
      <c r="M73" s="81">
        <v>1</v>
      </c>
      <c r="N73" s="226">
        <f t="shared" si="33"/>
        <v>0.51700000000000002</v>
      </c>
      <c r="O73" s="226">
        <f t="shared" si="34"/>
        <v>0.51700000000000002</v>
      </c>
      <c r="P73" s="243">
        <f t="shared" si="35"/>
        <v>0.51700000000000002</v>
      </c>
      <c r="Q73" s="355"/>
      <c r="R73" s="355"/>
      <c r="S73" s="355"/>
      <c r="T73" s="355"/>
      <c r="U73" s="355"/>
      <c r="V73" s="359"/>
      <c r="W73" s="3"/>
      <c r="X73" s="3"/>
      <c r="Y73" s="3"/>
    </row>
    <row r="74" spans="1:25" ht="15" customHeight="1" x14ac:dyDescent="0.25">
      <c r="A74" s="3"/>
      <c r="B74" s="298" t="s">
        <v>97</v>
      </c>
      <c r="C74" s="396">
        <v>200</v>
      </c>
      <c r="D74" s="396">
        <v>200</v>
      </c>
      <c r="E74" s="396">
        <v>200</v>
      </c>
      <c r="F74" s="74" t="s">
        <v>42</v>
      </c>
      <c r="G74" s="224">
        <v>1488</v>
      </c>
      <c r="H74" s="81">
        <v>20</v>
      </c>
      <c r="I74" s="81">
        <v>20</v>
      </c>
      <c r="J74" s="81">
        <v>20</v>
      </c>
      <c r="K74" s="81">
        <v>20</v>
      </c>
      <c r="L74" s="81">
        <v>20</v>
      </c>
      <c r="M74" s="81">
        <v>20</v>
      </c>
      <c r="N74" s="226">
        <f t="shared" si="33"/>
        <v>29.76</v>
      </c>
      <c r="O74" s="224">
        <f t="shared" si="34"/>
        <v>29.76</v>
      </c>
      <c r="P74" s="91">
        <f>H74*G74/1000</f>
        <v>29.76</v>
      </c>
      <c r="Q74" s="354">
        <f>SUM(N74:N75)</f>
        <v>33.160000000000004</v>
      </c>
      <c r="R74" s="354">
        <f>SUM(O74:O75)</f>
        <v>33.160000000000004</v>
      </c>
      <c r="S74" s="354">
        <f>SUM(P74:P75)</f>
        <v>33.160000000000004</v>
      </c>
      <c r="T74" s="356">
        <f>Q74*1.5</f>
        <v>49.740000000000009</v>
      </c>
      <c r="U74" s="356">
        <f>R74*1.5</f>
        <v>49.740000000000009</v>
      </c>
      <c r="V74" s="352">
        <f>S74*1.5</f>
        <v>49.740000000000009</v>
      </c>
      <c r="W74" s="3"/>
      <c r="X74" s="3"/>
      <c r="Y74" s="3"/>
    </row>
    <row r="75" spans="1:25" ht="15" customHeight="1" x14ac:dyDescent="0.25">
      <c r="A75" s="3"/>
      <c r="B75" s="375"/>
      <c r="C75" s="397"/>
      <c r="D75" s="397"/>
      <c r="E75" s="397"/>
      <c r="F75" s="74" t="s">
        <v>38</v>
      </c>
      <c r="G75" s="224">
        <v>425</v>
      </c>
      <c r="H75" s="81">
        <v>8</v>
      </c>
      <c r="I75" s="81">
        <v>8</v>
      </c>
      <c r="J75" s="81">
        <v>8</v>
      </c>
      <c r="K75" s="81">
        <v>8</v>
      </c>
      <c r="L75" s="81">
        <v>8</v>
      </c>
      <c r="M75" s="81">
        <v>8</v>
      </c>
      <c r="N75" s="226">
        <f t="shared" si="33"/>
        <v>3.4</v>
      </c>
      <c r="O75" s="224">
        <f t="shared" si="34"/>
        <v>3.4</v>
      </c>
      <c r="P75" s="91">
        <f>H75*G75/1000</f>
        <v>3.4</v>
      </c>
      <c r="Q75" s="355"/>
      <c r="R75" s="355"/>
      <c r="S75" s="355"/>
      <c r="T75" s="357"/>
      <c r="U75" s="357"/>
      <c r="V75" s="353"/>
      <c r="W75" s="3"/>
      <c r="X75" s="3"/>
      <c r="Y75" s="3"/>
    </row>
    <row r="76" spans="1:25" ht="30.75" thickBot="1" x14ac:dyDescent="0.3">
      <c r="A76" s="3"/>
      <c r="B76" s="92" t="s">
        <v>110</v>
      </c>
      <c r="C76" s="93">
        <v>30</v>
      </c>
      <c r="D76" s="93">
        <v>50</v>
      </c>
      <c r="E76" s="93">
        <v>50</v>
      </c>
      <c r="F76" s="94" t="s">
        <v>110</v>
      </c>
      <c r="G76" s="225">
        <v>550</v>
      </c>
      <c r="H76" s="81">
        <v>30</v>
      </c>
      <c r="I76" s="81">
        <v>50</v>
      </c>
      <c r="J76" s="81">
        <v>50</v>
      </c>
      <c r="K76" s="81">
        <v>30</v>
      </c>
      <c r="L76" s="81">
        <v>50</v>
      </c>
      <c r="M76" s="81">
        <v>50</v>
      </c>
      <c r="N76" s="224">
        <f t="shared" ref="N76" si="36">H76*G76/1000</f>
        <v>16.5</v>
      </c>
      <c r="O76" s="224">
        <f t="shared" si="34"/>
        <v>27.5</v>
      </c>
      <c r="P76" s="224">
        <f>J76*G76/1000</f>
        <v>27.5</v>
      </c>
      <c r="Q76" s="226">
        <f>SUM(N76)</f>
        <v>16.5</v>
      </c>
      <c r="R76" s="226">
        <f t="shared" ref="R76:S76" si="37">SUM(O76)</f>
        <v>27.5</v>
      </c>
      <c r="S76" s="226">
        <f t="shared" si="37"/>
        <v>27.5</v>
      </c>
      <c r="T76" s="230">
        <f>Q76*1.5</f>
        <v>24.75</v>
      </c>
      <c r="U76" s="230">
        <f>R76*1.5</f>
        <v>41.25</v>
      </c>
      <c r="V76" s="231">
        <f>S76*1.5</f>
        <v>41.25</v>
      </c>
      <c r="W76" s="3"/>
      <c r="X76" s="3"/>
      <c r="Y76" s="3"/>
    </row>
    <row r="77" spans="1:25" ht="15.75" thickBot="1" x14ac:dyDescent="0.3">
      <c r="A77" s="3"/>
      <c r="B77" s="442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67"/>
      <c r="Q77" s="113">
        <f t="shared" ref="Q77:V77" si="38">SUM(Q53:Q76)</f>
        <v>287.34949999999998</v>
      </c>
      <c r="R77" s="113">
        <f t="shared" si="38"/>
        <v>341.47650000000004</v>
      </c>
      <c r="S77" s="113">
        <f t="shared" si="38"/>
        <v>382.37150000000003</v>
      </c>
      <c r="T77" s="113">
        <f t="shared" si="38"/>
        <v>431.02424999999994</v>
      </c>
      <c r="U77" s="113">
        <f t="shared" si="38"/>
        <v>512.21474999999998</v>
      </c>
      <c r="V77" s="113">
        <f t="shared" si="38"/>
        <v>573.55725000000007</v>
      </c>
      <c r="W77" s="3"/>
      <c r="X77" s="3"/>
      <c r="Y77" s="3"/>
    </row>
    <row r="78" spans="1:25" ht="17.25" customHeight="1" thickBot="1" x14ac:dyDescent="0.3">
      <c r="A78" s="3"/>
      <c r="B78" s="464" t="s">
        <v>39</v>
      </c>
      <c r="C78" s="465"/>
      <c r="D78" s="465"/>
      <c r="E78" s="465"/>
      <c r="F78" s="465"/>
      <c r="G78" s="465"/>
      <c r="H78" s="465"/>
      <c r="I78" s="465"/>
      <c r="J78" s="465"/>
      <c r="K78" s="465"/>
      <c r="L78" s="465"/>
      <c r="M78" s="465"/>
      <c r="N78" s="465"/>
      <c r="O78" s="465"/>
      <c r="P78" s="466"/>
      <c r="Q78" s="77"/>
      <c r="R78" s="77"/>
      <c r="S78" s="77"/>
      <c r="T78" s="3"/>
      <c r="U78" s="3"/>
      <c r="V78" s="3"/>
      <c r="W78" s="3"/>
      <c r="X78" s="3"/>
      <c r="Y78" s="3"/>
    </row>
    <row r="79" spans="1:25" ht="17.25" customHeight="1" thickBot="1" x14ac:dyDescent="0.3">
      <c r="A79" s="3"/>
      <c r="B79" s="373" t="s">
        <v>157</v>
      </c>
      <c r="C79" s="398">
        <v>70</v>
      </c>
      <c r="D79" s="398">
        <v>90</v>
      </c>
      <c r="E79" s="398">
        <v>100</v>
      </c>
      <c r="F79" s="72" t="s">
        <v>63</v>
      </c>
      <c r="G79" s="118">
        <v>2850</v>
      </c>
      <c r="H79" s="119">
        <v>80</v>
      </c>
      <c r="I79" s="120">
        <v>98</v>
      </c>
      <c r="J79" s="119">
        <v>105</v>
      </c>
      <c r="K79" s="119">
        <v>74</v>
      </c>
      <c r="L79" s="119">
        <v>75</v>
      </c>
      <c r="M79" s="119">
        <v>98</v>
      </c>
      <c r="N79" s="234">
        <f t="shared" ref="N79:N98" si="39">H79*G79/1000</f>
        <v>228</v>
      </c>
      <c r="O79" s="234">
        <f>I79*G79/1000</f>
        <v>279.3</v>
      </c>
      <c r="P79" s="83">
        <f>J79*G79/1000</f>
        <v>299.25</v>
      </c>
      <c r="Q79" s="361">
        <f>SUM(N79:N85)</f>
        <v>245.34</v>
      </c>
      <c r="R79" s="361">
        <f t="shared" ref="R79:S79" si="40">SUM(O79:O85)</f>
        <v>303.94599999999997</v>
      </c>
      <c r="S79" s="361">
        <f t="shared" si="40"/>
        <v>327.09800000000001</v>
      </c>
      <c r="T79" s="363">
        <f>Q79*1.5</f>
        <v>368.01</v>
      </c>
      <c r="U79" s="363">
        <f>R79*1.5</f>
        <v>455.91899999999998</v>
      </c>
      <c r="V79" s="365">
        <f>S79*1.5</f>
        <v>490.64700000000005</v>
      </c>
      <c r="W79" s="3"/>
      <c r="X79" s="3"/>
      <c r="Y79" s="3"/>
    </row>
    <row r="80" spans="1:25" ht="17.25" customHeight="1" thickBot="1" x14ac:dyDescent="0.3">
      <c r="A80" s="3"/>
      <c r="B80" s="375"/>
      <c r="C80" s="399"/>
      <c r="D80" s="399"/>
      <c r="E80" s="399"/>
      <c r="F80" s="73" t="s">
        <v>62</v>
      </c>
      <c r="G80" s="224">
        <v>426</v>
      </c>
      <c r="H80" s="225">
        <v>7</v>
      </c>
      <c r="I80" s="225">
        <v>12</v>
      </c>
      <c r="J80" s="84">
        <v>15</v>
      </c>
      <c r="K80" s="225">
        <v>7</v>
      </c>
      <c r="L80" s="225">
        <v>12</v>
      </c>
      <c r="M80" s="84">
        <v>15</v>
      </c>
      <c r="N80" s="234">
        <f t="shared" si="39"/>
        <v>2.9820000000000002</v>
      </c>
      <c r="O80" s="234">
        <f t="shared" ref="O80" si="41">J80*G80/1000</f>
        <v>6.39</v>
      </c>
      <c r="P80" s="83">
        <f t="shared" ref="P80" si="42">J80*G80/1000</f>
        <v>6.39</v>
      </c>
      <c r="Q80" s="362"/>
      <c r="R80" s="362"/>
      <c r="S80" s="362"/>
      <c r="T80" s="364"/>
      <c r="U80" s="364"/>
      <c r="V80" s="366"/>
      <c r="W80" s="3"/>
      <c r="X80" s="3"/>
      <c r="Y80" s="3"/>
    </row>
    <row r="81" spans="1:25" ht="17.25" customHeight="1" thickBot="1" x14ac:dyDescent="0.3">
      <c r="A81" s="3"/>
      <c r="B81" s="368"/>
      <c r="C81" s="399"/>
      <c r="D81" s="399"/>
      <c r="E81" s="399"/>
      <c r="F81" s="94" t="s">
        <v>41</v>
      </c>
      <c r="G81" s="76">
        <v>204</v>
      </c>
      <c r="H81" s="93">
        <v>6</v>
      </c>
      <c r="I81" s="88">
        <v>10</v>
      </c>
      <c r="J81" s="93">
        <v>10</v>
      </c>
      <c r="K81" s="93">
        <v>5</v>
      </c>
      <c r="L81" s="93">
        <v>8</v>
      </c>
      <c r="M81" s="93">
        <v>10</v>
      </c>
      <c r="N81" s="224">
        <f t="shared" si="39"/>
        <v>1.224</v>
      </c>
      <c r="O81" s="234">
        <f t="shared" ref="O81:O98" si="43">I81*G81/1000</f>
        <v>2.04</v>
      </c>
      <c r="P81" s="83">
        <f t="shared" ref="P81:P98" si="44">J81*G81/1000</f>
        <v>2.04</v>
      </c>
      <c r="Q81" s="362"/>
      <c r="R81" s="362"/>
      <c r="S81" s="362"/>
      <c r="T81" s="364"/>
      <c r="U81" s="364"/>
      <c r="V81" s="366"/>
      <c r="W81" s="3"/>
      <c r="X81" s="3"/>
      <c r="Y81" s="3"/>
    </row>
    <row r="82" spans="1:25" ht="17.25" customHeight="1" thickBot="1" x14ac:dyDescent="0.3">
      <c r="A82" s="3"/>
      <c r="B82" s="368"/>
      <c r="C82" s="399"/>
      <c r="D82" s="399"/>
      <c r="E82" s="399"/>
      <c r="F82" s="73" t="s">
        <v>64</v>
      </c>
      <c r="G82" s="76">
        <v>750</v>
      </c>
      <c r="H82" s="93">
        <v>13</v>
      </c>
      <c r="I82" s="88">
        <v>15</v>
      </c>
      <c r="J82" s="93">
        <v>20</v>
      </c>
      <c r="K82" s="93">
        <v>13</v>
      </c>
      <c r="L82" s="93">
        <v>15</v>
      </c>
      <c r="M82" s="93">
        <v>20</v>
      </c>
      <c r="N82" s="224">
        <f t="shared" si="39"/>
        <v>9.75</v>
      </c>
      <c r="O82" s="234">
        <f t="shared" si="43"/>
        <v>11.25</v>
      </c>
      <c r="P82" s="83">
        <f t="shared" si="44"/>
        <v>15</v>
      </c>
      <c r="Q82" s="362"/>
      <c r="R82" s="362"/>
      <c r="S82" s="362"/>
      <c r="T82" s="364"/>
      <c r="U82" s="364"/>
      <c r="V82" s="366"/>
      <c r="W82" s="3"/>
      <c r="X82" s="3"/>
      <c r="Y82" s="3"/>
    </row>
    <row r="83" spans="1:25" ht="17.25" customHeight="1" thickBot="1" x14ac:dyDescent="0.3">
      <c r="A83" s="3"/>
      <c r="B83" s="368"/>
      <c r="C83" s="399"/>
      <c r="D83" s="399"/>
      <c r="E83" s="399"/>
      <c r="F83" s="73" t="s">
        <v>96</v>
      </c>
      <c r="G83" s="76">
        <v>517</v>
      </c>
      <c r="H83" s="93">
        <v>5</v>
      </c>
      <c r="I83" s="88">
        <v>5</v>
      </c>
      <c r="J83" s="93">
        <v>7</v>
      </c>
      <c r="K83" s="93">
        <v>5</v>
      </c>
      <c r="L83" s="88">
        <v>5</v>
      </c>
      <c r="M83" s="93">
        <v>7</v>
      </c>
      <c r="N83" s="224">
        <f t="shared" si="39"/>
        <v>2.585</v>
      </c>
      <c r="O83" s="234">
        <f t="shared" si="43"/>
        <v>2.585</v>
      </c>
      <c r="P83" s="83">
        <f t="shared" si="44"/>
        <v>3.6190000000000002</v>
      </c>
      <c r="Q83" s="362"/>
      <c r="R83" s="362"/>
      <c r="S83" s="362"/>
      <c r="T83" s="364"/>
      <c r="U83" s="364"/>
      <c r="V83" s="366"/>
      <c r="W83" s="3"/>
      <c r="X83" s="3"/>
      <c r="Y83" s="3"/>
    </row>
    <row r="84" spans="1:25" ht="21" customHeight="1" thickBot="1" x14ac:dyDescent="0.3">
      <c r="A84" s="3"/>
      <c r="B84" s="368"/>
      <c r="C84" s="399"/>
      <c r="D84" s="399"/>
      <c r="E84" s="399"/>
      <c r="F84" s="74" t="s">
        <v>28</v>
      </c>
      <c r="G84" s="224">
        <v>80</v>
      </c>
      <c r="H84" s="84">
        <v>0.1</v>
      </c>
      <c r="I84" s="88">
        <v>0.1</v>
      </c>
      <c r="J84" s="84">
        <v>0.1</v>
      </c>
      <c r="K84" s="84">
        <v>0.1</v>
      </c>
      <c r="L84" s="88">
        <v>0.1</v>
      </c>
      <c r="M84" s="84">
        <v>0.1</v>
      </c>
      <c r="N84" s="224">
        <f t="shared" si="39"/>
        <v>8.0000000000000002E-3</v>
      </c>
      <c r="O84" s="234">
        <f t="shared" si="43"/>
        <v>8.0000000000000002E-3</v>
      </c>
      <c r="P84" s="83">
        <f t="shared" si="44"/>
        <v>8.0000000000000002E-3</v>
      </c>
      <c r="Q84" s="362"/>
      <c r="R84" s="362"/>
      <c r="S84" s="362"/>
      <c r="T84" s="364"/>
      <c r="U84" s="364"/>
      <c r="V84" s="366"/>
      <c r="W84" s="3"/>
      <c r="X84" s="3"/>
      <c r="Y84" s="3"/>
    </row>
    <row r="85" spans="1:25" ht="14.25" customHeight="1" thickBot="1" x14ac:dyDescent="0.3">
      <c r="A85" s="3"/>
      <c r="B85" s="368"/>
      <c r="C85" s="400"/>
      <c r="D85" s="400"/>
      <c r="E85" s="400"/>
      <c r="F85" s="73" t="s">
        <v>12</v>
      </c>
      <c r="G85" s="224">
        <v>791</v>
      </c>
      <c r="H85" s="81">
        <v>1</v>
      </c>
      <c r="I85" s="88">
        <v>3</v>
      </c>
      <c r="J85" s="81">
        <v>1</v>
      </c>
      <c r="K85" s="81">
        <v>1</v>
      </c>
      <c r="L85" s="88">
        <v>3</v>
      </c>
      <c r="M85" s="81">
        <v>1</v>
      </c>
      <c r="N85" s="224">
        <f t="shared" si="39"/>
        <v>0.79100000000000004</v>
      </c>
      <c r="O85" s="234">
        <f t="shared" si="43"/>
        <v>2.3730000000000002</v>
      </c>
      <c r="P85" s="83">
        <f t="shared" si="44"/>
        <v>0.79100000000000004</v>
      </c>
      <c r="Q85" s="355"/>
      <c r="R85" s="355"/>
      <c r="S85" s="355"/>
      <c r="T85" s="357"/>
      <c r="U85" s="357"/>
      <c r="V85" s="353"/>
      <c r="W85" s="3"/>
      <c r="X85" s="3"/>
      <c r="Y85" s="3"/>
    </row>
    <row r="86" spans="1:25" ht="19.5" customHeight="1" thickBot="1" x14ac:dyDescent="0.3">
      <c r="A86" s="3"/>
      <c r="B86" s="368" t="s">
        <v>74</v>
      </c>
      <c r="C86" s="389">
        <v>20</v>
      </c>
      <c r="D86" s="389">
        <v>20</v>
      </c>
      <c r="E86" s="389">
        <v>20</v>
      </c>
      <c r="F86" s="74" t="s">
        <v>71</v>
      </c>
      <c r="G86" s="224">
        <v>417</v>
      </c>
      <c r="H86" s="82">
        <v>10</v>
      </c>
      <c r="I86" s="82">
        <v>10</v>
      </c>
      <c r="J86" s="82">
        <v>10</v>
      </c>
      <c r="K86" s="82">
        <v>10</v>
      </c>
      <c r="L86" s="82">
        <v>10</v>
      </c>
      <c r="M86" s="82">
        <v>10</v>
      </c>
      <c r="N86" s="224">
        <f t="shared" si="39"/>
        <v>4.17</v>
      </c>
      <c r="O86" s="234">
        <f t="shared" si="43"/>
        <v>4.17</v>
      </c>
      <c r="P86" s="83">
        <f t="shared" si="44"/>
        <v>4.17</v>
      </c>
      <c r="Q86" s="359">
        <f>SUM(N86:N89)</f>
        <v>24.515999999999998</v>
      </c>
      <c r="R86" s="359">
        <f t="shared" ref="R86:S86" si="45">SUM(O86:O89)</f>
        <v>24.515999999999998</v>
      </c>
      <c r="S86" s="359">
        <f t="shared" si="45"/>
        <v>24.515999999999998</v>
      </c>
      <c r="T86" s="360">
        <f>Q86*1.5</f>
        <v>36.774000000000001</v>
      </c>
      <c r="U86" s="360">
        <f>R86*1.5</f>
        <v>36.774000000000001</v>
      </c>
      <c r="V86" s="358">
        <f>S86*1.5</f>
        <v>36.774000000000001</v>
      </c>
      <c r="W86" s="3"/>
      <c r="X86" s="3"/>
      <c r="Y86" s="3"/>
    </row>
    <row r="87" spans="1:25" ht="14.25" customHeight="1" thickBot="1" x14ac:dyDescent="0.3">
      <c r="A87" s="3"/>
      <c r="B87" s="368"/>
      <c r="C87" s="389"/>
      <c r="D87" s="389"/>
      <c r="E87" s="389"/>
      <c r="F87" s="74" t="s">
        <v>75</v>
      </c>
      <c r="G87" s="224">
        <v>222</v>
      </c>
      <c r="H87" s="82">
        <v>3</v>
      </c>
      <c r="I87" s="82">
        <v>3</v>
      </c>
      <c r="J87" s="82">
        <v>3</v>
      </c>
      <c r="K87" s="82">
        <v>3</v>
      </c>
      <c r="L87" s="82">
        <v>3</v>
      </c>
      <c r="M87" s="82">
        <v>3</v>
      </c>
      <c r="N87" s="224">
        <f t="shared" si="39"/>
        <v>0.66600000000000004</v>
      </c>
      <c r="O87" s="234">
        <f t="shared" si="43"/>
        <v>0.66600000000000004</v>
      </c>
      <c r="P87" s="83">
        <f t="shared" si="44"/>
        <v>0.66600000000000004</v>
      </c>
      <c r="Q87" s="359"/>
      <c r="R87" s="359"/>
      <c r="S87" s="359"/>
      <c r="T87" s="360"/>
      <c r="U87" s="360"/>
      <c r="V87" s="358"/>
      <c r="W87" s="3"/>
      <c r="X87" s="3"/>
      <c r="Y87" s="3"/>
    </row>
    <row r="88" spans="1:25" ht="16.5" thickBot="1" x14ac:dyDescent="0.3">
      <c r="A88" s="3"/>
      <c r="B88" s="368"/>
      <c r="C88" s="389"/>
      <c r="D88" s="389"/>
      <c r="E88" s="389"/>
      <c r="F88" s="74" t="s">
        <v>14</v>
      </c>
      <c r="G88" s="224">
        <v>4560</v>
      </c>
      <c r="H88" s="82">
        <v>3</v>
      </c>
      <c r="I88" s="82">
        <v>3</v>
      </c>
      <c r="J88" s="82">
        <v>3</v>
      </c>
      <c r="K88" s="82">
        <v>3</v>
      </c>
      <c r="L88" s="82">
        <v>3</v>
      </c>
      <c r="M88" s="82">
        <v>3</v>
      </c>
      <c r="N88" s="224">
        <f t="shared" si="39"/>
        <v>13.68</v>
      </c>
      <c r="O88" s="234">
        <f t="shared" si="43"/>
        <v>13.68</v>
      </c>
      <c r="P88" s="83">
        <f t="shared" si="44"/>
        <v>13.68</v>
      </c>
      <c r="Q88" s="359"/>
      <c r="R88" s="359"/>
      <c r="S88" s="359"/>
      <c r="T88" s="360"/>
      <c r="U88" s="360"/>
      <c r="V88" s="358"/>
      <c r="W88" s="3"/>
      <c r="X88" s="3"/>
      <c r="Y88" s="3"/>
    </row>
    <row r="89" spans="1:25" ht="15.75" customHeight="1" thickBot="1" x14ac:dyDescent="0.3">
      <c r="A89" s="3"/>
      <c r="B89" s="368"/>
      <c r="C89" s="389"/>
      <c r="D89" s="389"/>
      <c r="E89" s="389"/>
      <c r="F89" s="74" t="s">
        <v>78</v>
      </c>
      <c r="G89" s="224">
        <v>2000</v>
      </c>
      <c r="H89" s="82">
        <v>3</v>
      </c>
      <c r="I89" s="82">
        <v>3</v>
      </c>
      <c r="J89" s="82">
        <v>3</v>
      </c>
      <c r="K89" s="82">
        <v>3</v>
      </c>
      <c r="L89" s="82">
        <v>3</v>
      </c>
      <c r="M89" s="82">
        <v>3</v>
      </c>
      <c r="N89" s="224">
        <f t="shared" si="39"/>
        <v>6</v>
      </c>
      <c r="O89" s="234">
        <f t="shared" si="43"/>
        <v>6</v>
      </c>
      <c r="P89" s="83">
        <f t="shared" si="44"/>
        <v>6</v>
      </c>
      <c r="Q89" s="359"/>
      <c r="R89" s="359"/>
      <c r="S89" s="359"/>
      <c r="T89" s="360"/>
      <c r="U89" s="360"/>
      <c r="V89" s="358"/>
      <c r="W89" s="3"/>
      <c r="X89" s="3"/>
      <c r="Y89" s="3"/>
    </row>
    <row r="90" spans="1:25" ht="16.5" thickBot="1" x14ac:dyDescent="0.3">
      <c r="A90" s="3"/>
      <c r="B90" s="368" t="s">
        <v>73</v>
      </c>
      <c r="C90" s="389">
        <v>130</v>
      </c>
      <c r="D90" s="389">
        <v>150</v>
      </c>
      <c r="E90" s="389">
        <v>180</v>
      </c>
      <c r="F90" s="74" t="s">
        <v>72</v>
      </c>
      <c r="G90" s="224">
        <v>276</v>
      </c>
      <c r="H90" s="82">
        <v>140</v>
      </c>
      <c r="I90" s="82">
        <v>144</v>
      </c>
      <c r="J90" s="82">
        <v>150</v>
      </c>
      <c r="K90" s="82">
        <v>93</v>
      </c>
      <c r="L90" s="88">
        <v>108</v>
      </c>
      <c r="M90" s="88">
        <v>111</v>
      </c>
      <c r="N90" s="224">
        <f t="shared" si="39"/>
        <v>38.64</v>
      </c>
      <c r="O90" s="234">
        <f t="shared" si="43"/>
        <v>39.744</v>
      </c>
      <c r="P90" s="83">
        <f t="shared" si="44"/>
        <v>41.4</v>
      </c>
      <c r="Q90" s="359">
        <f>SUM(N90:N94)</f>
        <v>103.861</v>
      </c>
      <c r="R90" s="359">
        <f t="shared" ref="R90:S90" si="46">SUM(O90:O94)</f>
        <v>98.92</v>
      </c>
      <c r="S90" s="359">
        <f t="shared" si="46"/>
        <v>108.03899999999999</v>
      </c>
      <c r="T90" s="360">
        <f>Q90*1.5</f>
        <v>155.79150000000001</v>
      </c>
      <c r="U90" s="360">
        <f>R90*1.5</f>
        <v>148.38</v>
      </c>
      <c r="V90" s="358">
        <f>S90*1.5</f>
        <v>162.05849999999998</v>
      </c>
      <c r="W90" s="3"/>
      <c r="X90" s="3"/>
      <c r="Y90" s="3"/>
    </row>
    <row r="91" spans="1:25" ht="16.5" thickBot="1" x14ac:dyDescent="0.3">
      <c r="A91" s="3"/>
      <c r="B91" s="368"/>
      <c r="C91" s="389"/>
      <c r="D91" s="389"/>
      <c r="E91" s="389"/>
      <c r="F91" s="74" t="s">
        <v>35</v>
      </c>
      <c r="G91" s="224">
        <v>219</v>
      </c>
      <c r="H91" s="82">
        <v>55</v>
      </c>
      <c r="I91" s="82">
        <v>75</v>
      </c>
      <c r="J91" s="82">
        <v>90</v>
      </c>
      <c r="K91" s="82">
        <v>48</v>
      </c>
      <c r="L91" s="88">
        <v>57</v>
      </c>
      <c r="M91" s="88">
        <v>63</v>
      </c>
      <c r="N91" s="224">
        <f t="shared" si="39"/>
        <v>12.045</v>
      </c>
      <c r="O91" s="234">
        <f t="shared" si="43"/>
        <v>16.425000000000001</v>
      </c>
      <c r="P91" s="83">
        <f t="shared" si="44"/>
        <v>19.71</v>
      </c>
      <c r="Q91" s="359"/>
      <c r="R91" s="359"/>
      <c r="S91" s="359"/>
      <c r="T91" s="360"/>
      <c r="U91" s="360"/>
      <c r="V91" s="358"/>
      <c r="W91" s="3"/>
      <c r="X91" s="3"/>
      <c r="Y91" s="3"/>
    </row>
    <row r="92" spans="1:25" ht="15.75" thickBot="1" x14ac:dyDescent="0.3">
      <c r="A92" s="3"/>
      <c r="B92" s="368"/>
      <c r="C92" s="389"/>
      <c r="D92" s="389"/>
      <c r="E92" s="389"/>
      <c r="F92" s="73" t="s">
        <v>71</v>
      </c>
      <c r="G92" s="224">
        <v>417</v>
      </c>
      <c r="H92" s="81">
        <v>40</v>
      </c>
      <c r="I92" s="81">
        <v>15</v>
      </c>
      <c r="J92" s="81">
        <v>25</v>
      </c>
      <c r="K92" s="81">
        <v>40</v>
      </c>
      <c r="L92" s="88">
        <v>15</v>
      </c>
      <c r="M92" s="88">
        <v>25</v>
      </c>
      <c r="N92" s="224">
        <f t="shared" si="39"/>
        <v>16.68</v>
      </c>
      <c r="O92" s="234">
        <f t="shared" si="43"/>
        <v>6.2549999999999999</v>
      </c>
      <c r="P92" s="83">
        <f t="shared" si="44"/>
        <v>10.425000000000001</v>
      </c>
      <c r="Q92" s="359"/>
      <c r="R92" s="359"/>
      <c r="S92" s="359"/>
      <c r="T92" s="360"/>
      <c r="U92" s="360"/>
      <c r="V92" s="358"/>
      <c r="W92" s="3"/>
      <c r="X92" s="3"/>
      <c r="Y92" s="3"/>
    </row>
    <row r="93" spans="1:25" ht="15.75" thickBot="1" x14ac:dyDescent="0.3">
      <c r="A93" s="3"/>
      <c r="B93" s="368"/>
      <c r="C93" s="389"/>
      <c r="D93" s="389"/>
      <c r="E93" s="389"/>
      <c r="F93" s="73" t="s">
        <v>14</v>
      </c>
      <c r="G93" s="224">
        <v>4560</v>
      </c>
      <c r="H93" s="81">
        <v>8</v>
      </c>
      <c r="I93" s="81">
        <v>8</v>
      </c>
      <c r="J93" s="81">
        <v>8</v>
      </c>
      <c r="K93" s="81">
        <v>8</v>
      </c>
      <c r="L93" s="88">
        <v>8</v>
      </c>
      <c r="M93" s="88">
        <v>8</v>
      </c>
      <c r="N93" s="224">
        <f t="shared" si="39"/>
        <v>36.479999999999997</v>
      </c>
      <c r="O93" s="234">
        <f t="shared" si="43"/>
        <v>36.479999999999997</v>
      </c>
      <c r="P93" s="83">
        <f t="shared" si="44"/>
        <v>36.479999999999997</v>
      </c>
      <c r="Q93" s="359"/>
      <c r="R93" s="359"/>
      <c r="S93" s="359"/>
      <c r="T93" s="360"/>
      <c r="U93" s="360"/>
      <c r="V93" s="358"/>
      <c r="W93" s="3"/>
      <c r="X93" s="3"/>
      <c r="Y93" s="3"/>
    </row>
    <row r="94" spans="1:25" ht="16.5" thickBot="1" x14ac:dyDescent="0.3">
      <c r="A94" s="3"/>
      <c r="B94" s="368"/>
      <c r="C94" s="389"/>
      <c r="D94" s="389"/>
      <c r="E94" s="389"/>
      <c r="F94" s="74" t="s">
        <v>28</v>
      </c>
      <c r="G94" s="224">
        <v>80</v>
      </c>
      <c r="H94" s="84">
        <v>0.2</v>
      </c>
      <c r="I94" s="84">
        <v>0.2</v>
      </c>
      <c r="J94" s="84">
        <v>0.3</v>
      </c>
      <c r="K94" s="84">
        <v>0.2</v>
      </c>
      <c r="L94" s="121">
        <v>0.3</v>
      </c>
      <c r="M94" s="121">
        <v>0.3</v>
      </c>
      <c r="N94" s="224">
        <f t="shared" si="39"/>
        <v>1.6E-2</v>
      </c>
      <c r="O94" s="234">
        <f t="shared" si="43"/>
        <v>1.6E-2</v>
      </c>
      <c r="P94" s="83">
        <f t="shared" si="44"/>
        <v>2.4E-2</v>
      </c>
      <c r="Q94" s="359"/>
      <c r="R94" s="359"/>
      <c r="S94" s="359"/>
      <c r="T94" s="360"/>
      <c r="U94" s="360"/>
      <c r="V94" s="358"/>
      <c r="W94" s="3"/>
      <c r="X94" s="3"/>
      <c r="Y94" s="3"/>
    </row>
    <row r="95" spans="1:25" ht="15.75" customHeight="1" x14ac:dyDescent="0.25">
      <c r="A95" s="3"/>
      <c r="B95" s="122" t="s">
        <v>123</v>
      </c>
      <c r="C95" s="238">
        <v>20</v>
      </c>
      <c r="D95" s="238">
        <v>25</v>
      </c>
      <c r="E95" s="238">
        <v>30</v>
      </c>
      <c r="F95" s="123" t="s">
        <v>122</v>
      </c>
      <c r="G95" s="224">
        <v>1000</v>
      </c>
      <c r="H95" s="84">
        <v>22</v>
      </c>
      <c r="I95" s="84">
        <v>27</v>
      </c>
      <c r="J95" s="84">
        <v>32</v>
      </c>
      <c r="K95" s="84">
        <v>20</v>
      </c>
      <c r="L95" s="124">
        <v>25</v>
      </c>
      <c r="M95" s="124">
        <v>30</v>
      </c>
      <c r="N95" s="224">
        <f t="shared" si="39"/>
        <v>22</v>
      </c>
      <c r="O95" s="234">
        <f t="shared" si="43"/>
        <v>27</v>
      </c>
      <c r="P95" s="83">
        <f t="shared" si="44"/>
        <v>32</v>
      </c>
      <c r="Q95" s="224">
        <f>N95</f>
        <v>22</v>
      </c>
      <c r="R95" s="224">
        <f t="shared" ref="R95:S95" si="47">O95</f>
        <v>27</v>
      </c>
      <c r="S95" s="224">
        <f t="shared" si="47"/>
        <v>32</v>
      </c>
      <c r="T95" s="229">
        <f t="shared" ref="T95:V96" si="48">Q95*1.5</f>
        <v>33</v>
      </c>
      <c r="U95" s="229">
        <f t="shared" si="48"/>
        <v>40.5</v>
      </c>
      <c r="V95" s="229">
        <f t="shared" si="48"/>
        <v>48</v>
      </c>
      <c r="W95" s="3"/>
      <c r="X95" s="3"/>
      <c r="Y95" s="3"/>
    </row>
    <row r="96" spans="1:25" ht="15.75" customHeight="1" x14ac:dyDescent="0.25">
      <c r="A96" s="3"/>
      <c r="B96" s="368" t="s">
        <v>36</v>
      </c>
      <c r="C96" s="389">
        <v>200</v>
      </c>
      <c r="D96" s="389">
        <v>200</v>
      </c>
      <c r="E96" s="389">
        <v>200</v>
      </c>
      <c r="F96" s="73" t="s">
        <v>37</v>
      </c>
      <c r="G96" s="224">
        <v>751</v>
      </c>
      <c r="H96" s="225">
        <v>143</v>
      </c>
      <c r="I96" s="225">
        <v>143</v>
      </c>
      <c r="J96" s="225">
        <v>143</v>
      </c>
      <c r="K96" s="225">
        <v>100</v>
      </c>
      <c r="L96" s="225">
        <v>100</v>
      </c>
      <c r="M96" s="225">
        <v>100</v>
      </c>
      <c r="N96" s="224">
        <f>H96*G96/1000</f>
        <v>107.393</v>
      </c>
      <c r="O96" s="224">
        <f>I96*G96/1000</f>
        <v>107.393</v>
      </c>
      <c r="P96" s="91">
        <f>J96*G96/1000</f>
        <v>107.393</v>
      </c>
      <c r="Q96" s="354">
        <f>SUM(N96:N97)</f>
        <v>108.66800000000001</v>
      </c>
      <c r="R96" s="354">
        <f t="shared" ref="R96:S96" si="49">SUM(O96:O97)</f>
        <v>108.66800000000001</v>
      </c>
      <c r="S96" s="354">
        <f t="shared" si="49"/>
        <v>108.66800000000001</v>
      </c>
      <c r="T96" s="356">
        <f t="shared" si="48"/>
        <v>163.00200000000001</v>
      </c>
      <c r="U96" s="356">
        <f t="shared" si="48"/>
        <v>163.00200000000001</v>
      </c>
      <c r="V96" s="356">
        <f t="shared" si="48"/>
        <v>163.00200000000001</v>
      </c>
      <c r="W96" s="3"/>
      <c r="X96" s="3"/>
      <c r="Y96" s="3"/>
    </row>
    <row r="97" spans="1:25" ht="15.75" customHeight="1" thickBot="1" x14ac:dyDescent="0.3">
      <c r="A97" s="3"/>
      <c r="B97" s="368"/>
      <c r="C97" s="389"/>
      <c r="D97" s="389"/>
      <c r="E97" s="389"/>
      <c r="F97" s="116" t="s">
        <v>38</v>
      </c>
      <c r="G97" s="224">
        <v>425</v>
      </c>
      <c r="H97" s="81">
        <v>3</v>
      </c>
      <c r="I97" s="81">
        <v>3</v>
      </c>
      <c r="J97" s="81">
        <v>3</v>
      </c>
      <c r="K97" s="81">
        <v>3</v>
      </c>
      <c r="L97" s="81">
        <v>3</v>
      </c>
      <c r="M97" s="81">
        <v>3</v>
      </c>
      <c r="N97" s="224">
        <f>H97*G97/1000</f>
        <v>1.2749999999999999</v>
      </c>
      <c r="O97" s="224">
        <f>I97*G97/1000</f>
        <v>1.2749999999999999</v>
      </c>
      <c r="P97" s="91">
        <f>J97*G97/1000</f>
        <v>1.2749999999999999</v>
      </c>
      <c r="Q97" s="355"/>
      <c r="R97" s="355"/>
      <c r="S97" s="355"/>
      <c r="T97" s="357"/>
      <c r="U97" s="357"/>
      <c r="V97" s="357"/>
      <c r="W97" s="3"/>
      <c r="X97" s="3"/>
      <c r="Y97" s="3"/>
    </row>
    <row r="98" spans="1:25" ht="33" customHeight="1" thickBot="1" x14ac:dyDescent="0.3">
      <c r="A98" s="3"/>
      <c r="B98" s="92" t="s">
        <v>110</v>
      </c>
      <c r="C98" s="93">
        <v>30</v>
      </c>
      <c r="D98" s="93">
        <v>50</v>
      </c>
      <c r="E98" s="93">
        <v>50</v>
      </c>
      <c r="F98" s="94" t="s">
        <v>110</v>
      </c>
      <c r="G98" s="225">
        <v>550</v>
      </c>
      <c r="H98" s="81">
        <v>30</v>
      </c>
      <c r="I98" s="81">
        <v>50</v>
      </c>
      <c r="J98" s="81">
        <v>50</v>
      </c>
      <c r="K98" s="81">
        <v>30</v>
      </c>
      <c r="L98" s="81">
        <v>50</v>
      </c>
      <c r="M98" s="81">
        <v>50</v>
      </c>
      <c r="N98" s="224">
        <f t="shared" si="39"/>
        <v>16.5</v>
      </c>
      <c r="O98" s="234">
        <f t="shared" si="43"/>
        <v>27.5</v>
      </c>
      <c r="P98" s="83">
        <f t="shared" si="44"/>
        <v>27.5</v>
      </c>
      <c r="Q98" s="224">
        <f>SUM(N98)</f>
        <v>16.5</v>
      </c>
      <c r="R98" s="224">
        <f t="shared" ref="R98:S98" si="50">SUM(O98)</f>
        <v>27.5</v>
      </c>
      <c r="S98" s="224">
        <f t="shared" si="50"/>
        <v>27.5</v>
      </c>
      <c r="T98" s="229">
        <f>Q98*1.5</f>
        <v>24.75</v>
      </c>
      <c r="U98" s="229">
        <f>R98*1.5</f>
        <v>41.25</v>
      </c>
      <c r="V98" s="235">
        <f>S98*1.5</f>
        <v>41.25</v>
      </c>
      <c r="W98" s="3"/>
      <c r="X98" s="3"/>
      <c r="Y98" s="3"/>
    </row>
    <row r="99" spans="1:25" ht="15.75" thickBot="1" x14ac:dyDescent="0.3">
      <c r="A99" s="3"/>
      <c r="B99" s="450"/>
      <c r="C99" s="451"/>
      <c r="D99" s="451"/>
      <c r="E99" s="451"/>
      <c r="F99" s="451"/>
      <c r="G99" s="451"/>
      <c r="H99" s="451"/>
      <c r="I99" s="451"/>
      <c r="J99" s="451"/>
      <c r="K99" s="451"/>
      <c r="L99" s="451"/>
      <c r="M99" s="451"/>
      <c r="N99" s="451"/>
      <c r="O99" s="451"/>
      <c r="P99" s="452"/>
      <c r="Q99" s="125">
        <f t="shared" ref="Q99:V99" si="51">SUM(Q79:Q98)</f>
        <v>520.88499999999999</v>
      </c>
      <c r="R99" s="219">
        <f t="shared" si="51"/>
        <v>590.54999999999995</v>
      </c>
      <c r="S99" s="219">
        <f t="shared" si="51"/>
        <v>627.82100000000003</v>
      </c>
      <c r="T99" s="219">
        <f t="shared" si="51"/>
        <v>781.3275000000001</v>
      </c>
      <c r="U99" s="219">
        <f t="shared" si="51"/>
        <v>885.82500000000005</v>
      </c>
      <c r="V99" s="220">
        <f t="shared" si="51"/>
        <v>941.7315000000001</v>
      </c>
      <c r="W99" s="3"/>
      <c r="X99" s="3"/>
      <c r="Y99" s="3"/>
    </row>
    <row r="100" spans="1:25" ht="15.75" thickBot="1" x14ac:dyDescent="0.3">
      <c r="A100" s="3"/>
      <c r="B100" s="462" t="s">
        <v>45</v>
      </c>
      <c r="C100" s="377"/>
      <c r="D100" s="377"/>
      <c r="E100" s="377"/>
      <c r="F100" s="377"/>
      <c r="G100" s="377"/>
      <c r="H100" s="377"/>
      <c r="I100" s="377"/>
      <c r="J100" s="377"/>
      <c r="K100" s="377"/>
      <c r="L100" s="377"/>
      <c r="M100" s="377"/>
      <c r="N100" s="377"/>
      <c r="O100" s="377"/>
      <c r="P100" s="463"/>
      <c r="Q100" s="77"/>
      <c r="R100" s="77"/>
      <c r="S100" s="77"/>
      <c r="T100" s="3"/>
      <c r="U100" s="3"/>
      <c r="V100" s="3"/>
      <c r="W100" s="3"/>
      <c r="X100" s="3"/>
      <c r="Y100" s="3"/>
    </row>
    <row r="101" spans="1:25" ht="15" customHeight="1" x14ac:dyDescent="0.25">
      <c r="A101" s="3"/>
      <c r="B101" s="390" t="s">
        <v>137</v>
      </c>
      <c r="C101" s="300" t="s">
        <v>46</v>
      </c>
      <c r="D101" s="300" t="s">
        <v>47</v>
      </c>
      <c r="E101" s="300" t="s">
        <v>48</v>
      </c>
      <c r="F101" s="72" t="s">
        <v>53</v>
      </c>
      <c r="G101" s="234">
        <v>1900</v>
      </c>
      <c r="H101" s="99">
        <v>75</v>
      </c>
      <c r="I101" s="99">
        <v>80</v>
      </c>
      <c r="J101" s="99">
        <v>80</v>
      </c>
      <c r="K101" s="99">
        <v>71</v>
      </c>
      <c r="L101" s="99">
        <v>76</v>
      </c>
      <c r="M101" s="99">
        <v>76</v>
      </c>
      <c r="N101" s="234">
        <f t="shared" ref="N101:N108" si="52">H101*G101/1000</f>
        <v>142.5</v>
      </c>
      <c r="O101" s="234">
        <f t="shared" ref="O101:O108" si="53">I101*G101/1000</f>
        <v>152</v>
      </c>
      <c r="P101" s="83">
        <f t="shared" ref="P101:P109" si="54">J101*G101/1000</f>
        <v>152</v>
      </c>
      <c r="Q101" s="361">
        <f>SUM(N101:N109)</f>
        <v>195.54899999999995</v>
      </c>
      <c r="R101" s="361">
        <f>SUM(O101:O109)</f>
        <v>209.19604000000001</v>
      </c>
      <c r="S101" s="361">
        <f>SUM(P101:P109)</f>
        <v>213.196</v>
      </c>
      <c r="T101" s="363">
        <f>Q101*1.5</f>
        <v>293.32349999999991</v>
      </c>
      <c r="U101" s="363">
        <f>R101*1.5</f>
        <v>313.79406</v>
      </c>
      <c r="V101" s="365">
        <f>S101*1.5</f>
        <v>319.79399999999998</v>
      </c>
      <c r="W101" s="3"/>
      <c r="X101" s="3"/>
      <c r="Y101" s="3"/>
    </row>
    <row r="102" spans="1:25" ht="15" customHeight="1" x14ac:dyDescent="0.25">
      <c r="A102" s="3"/>
      <c r="B102" s="390"/>
      <c r="C102" s="301"/>
      <c r="D102" s="301"/>
      <c r="E102" s="301"/>
      <c r="F102" s="73" t="s">
        <v>11</v>
      </c>
      <c r="G102" s="93">
        <v>204</v>
      </c>
      <c r="H102" s="81">
        <v>20</v>
      </c>
      <c r="I102" s="81">
        <v>23</v>
      </c>
      <c r="J102" s="81">
        <v>23</v>
      </c>
      <c r="K102" s="81">
        <v>17</v>
      </c>
      <c r="L102" s="81">
        <v>20</v>
      </c>
      <c r="M102" s="81">
        <v>20</v>
      </c>
      <c r="N102" s="224">
        <f t="shared" si="52"/>
        <v>4.08</v>
      </c>
      <c r="O102" s="224">
        <f t="shared" si="53"/>
        <v>4.6920000000000002</v>
      </c>
      <c r="P102" s="91">
        <f t="shared" si="54"/>
        <v>4.6920000000000002</v>
      </c>
      <c r="Q102" s="362"/>
      <c r="R102" s="362"/>
      <c r="S102" s="362"/>
      <c r="T102" s="364"/>
      <c r="U102" s="364"/>
      <c r="V102" s="366"/>
      <c r="W102" s="3"/>
      <c r="X102" s="3"/>
      <c r="Y102" s="3"/>
    </row>
    <row r="103" spans="1:25" ht="15" customHeight="1" x14ac:dyDescent="0.25">
      <c r="A103" s="3"/>
      <c r="B103" s="390"/>
      <c r="C103" s="301"/>
      <c r="D103" s="301"/>
      <c r="E103" s="301"/>
      <c r="F103" s="73" t="s">
        <v>10</v>
      </c>
      <c r="G103" s="93">
        <v>219</v>
      </c>
      <c r="H103" s="81">
        <v>25</v>
      </c>
      <c r="I103" s="81">
        <v>25</v>
      </c>
      <c r="J103" s="81">
        <v>25</v>
      </c>
      <c r="K103" s="81">
        <v>20</v>
      </c>
      <c r="L103" s="81">
        <v>21</v>
      </c>
      <c r="M103" s="81">
        <v>21</v>
      </c>
      <c r="N103" s="224">
        <f t="shared" si="52"/>
        <v>5.4749999999999996</v>
      </c>
      <c r="O103" s="224">
        <f t="shared" si="53"/>
        <v>5.4749999999999996</v>
      </c>
      <c r="P103" s="91">
        <f t="shared" si="54"/>
        <v>5.4749999999999996</v>
      </c>
      <c r="Q103" s="362"/>
      <c r="R103" s="362"/>
      <c r="S103" s="362"/>
      <c r="T103" s="364"/>
      <c r="U103" s="364"/>
      <c r="V103" s="366"/>
      <c r="W103" s="3"/>
      <c r="X103" s="3"/>
      <c r="Y103" s="3"/>
    </row>
    <row r="104" spans="1:25" ht="15" customHeight="1" x14ac:dyDescent="0.25">
      <c r="A104" s="3"/>
      <c r="B104" s="390"/>
      <c r="C104" s="301"/>
      <c r="D104" s="301"/>
      <c r="E104" s="301"/>
      <c r="F104" s="73" t="s">
        <v>72</v>
      </c>
      <c r="G104" s="93">
        <v>276</v>
      </c>
      <c r="H104" s="81">
        <v>80</v>
      </c>
      <c r="I104" s="81">
        <v>90</v>
      </c>
      <c r="J104" s="81">
        <v>90</v>
      </c>
      <c r="K104" s="81">
        <v>60</v>
      </c>
      <c r="L104" s="81">
        <v>67</v>
      </c>
      <c r="M104" s="81">
        <v>67</v>
      </c>
      <c r="N104" s="224">
        <f t="shared" si="52"/>
        <v>22.08</v>
      </c>
      <c r="O104" s="224">
        <f t="shared" si="53"/>
        <v>24.84</v>
      </c>
      <c r="P104" s="91">
        <f t="shared" si="54"/>
        <v>24.84</v>
      </c>
      <c r="Q104" s="362"/>
      <c r="R104" s="362"/>
      <c r="S104" s="362"/>
      <c r="T104" s="364"/>
      <c r="U104" s="364"/>
      <c r="V104" s="366"/>
      <c r="W104" s="3"/>
      <c r="X104" s="3"/>
      <c r="Y104" s="3"/>
    </row>
    <row r="105" spans="1:25" ht="15" customHeight="1" x14ac:dyDescent="0.25">
      <c r="A105" s="3"/>
      <c r="B105" s="390"/>
      <c r="C105" s="301"/>
      <c r="D105" s="301"/>
      <c r="E105" s="301"/>
      <c r="F105" s="73" t="s">
        <v>83</v>
      </c>
      <c r="G105" s="93">
        <v>1820</v>
      </c>
      <c r="H105" s="81">
        <v>10</v>
      </c>
      <c r="I105" s="82">
        <v>10</v>
      </c>
      <c r="J105" s="82">
        <v>10</v>
      </c>
      <c r="K105" s="81">
        <v>7</v>
      </c>
      <c r="L105" s="82">
        <v>7</v>
      </c>
      <c r="M105" s="126">
        <v>7</v>
      </c>
      <c r="N105" s="224">
        <f t="shared" si="52"/>
        <v>18.2</v>
      </c>
      <c r="O105" s="224">
        <f t="shared" si="53"/>
        <v>18.2</v>
      </c>
      <c r="P105" s="91">
        <f t="shared" si="54"/>
        <v>18.2</v>
      </c>
      <c r="Q105" s="362"/>
      <c r="R105" s="362"/>
      <c r="S105" s="362"/>
      <c r="T105" s="364"/>
      <c r="U105" s="364"/>
      <c r="V105" s="366"/>
      <c r="W105" s="3"/>
      <c r="X105" s="3"/>
      <c r="Y105" s="3"/>
    </row>
    <row r="106" spans="1:25" ht="15" customHeight="1" x14ac:dyDescent="0.25">
      <c r="A106" s="3"/>
      <c r="B106" s="390"/>
      <c r="C106" s="301"/>
      <c r="D106" s="301"/>
      <c r="E106" s="301"/>
      <c r="F106" s="73" t="s">
        <v>12</v>
      </c>
      <c r="G106" s="93">
        <v>791</v>
      </c>
      <c r="H106" s="81">
        <v>4</v>
      </c>
      <c r="I106" s="81">
        <v>5</v>
      </c>
      <c r="J106" s="81">
        <v>5</v>
      </c>
      <c r="K106" s="81">
        <v>4</v>
      </c>
      <c r="L106" s="81">
        <v>5</v>
      </c>
      <c r="M106" s="81">
        <v>5</v>
      </c>
      <c r="N106" s="224">
        <f t="shared" si="52"/>
        <v>3.1640000000000001</v>
      </c>
      <c r="O106" s="224">
        <f t="shared" si="53"/>
        <v>3.9550000000000001</v>
      </c>
      <c r="P106" s="91">
        <f t="shared" si="54"/>
        <v>3.9550000000000001</v>
      </c>
      <c r="Q106" s="362"/>
      <c r="R106" s="362"/>
      <c r="S106" s="362"/>
      <c r="T106" s="364"/>
      <c r="U106" s="364"/>
      <c r="V106" s="366"/>
      <c r="W106" s="3"/>
      <c r="X106" s="3"/>
      <c r="Y106" s="3"/>
    </row>
    <row r="107" spans="1:25" ht="15" customHeight="1" x14ac:dyDescent="0.25">
      <c r="A107" s="3"/>
      <c r="B107" s="390"/>
      <c r="C107" s="301"/>
      <c r="D107" s="301"/>
      <c r="E107" s="301"/>
      <c r="F107" s="74" t="s">
        <v>28</v>
      </c>
      <c r="G107" s="93">
        <v>80</v>
      </c>
      <c r="H107" s="84">
        <v>0.2</v>
      </c>
      <c r="I107" s="84">
        <v>0.2</v>
      </c>
      <c r="J107" s="84">
        <v>0.2</v>
      </c>
      <c r="K107" s="84">
        <v>0.2</v>
      </c>
      <c r="L107" s="84">
        <v>0.2</v>
      </c>
      <c r="M107" s="84">
        <v>0.2</v>
      </c>
      <c r="N107" s="224">
        <f t="shared" si="52"/>
        <v>1.6E-2</v>
      </c>
      <c r="O107" s="224">
        <f t="shared" si="53"/>
        <v>1.6E-2</v>
      </c>
      <c r="P107" s="91">
        <f t="shared" si="54"/>
        <v>1.6E-2</v>
      </c>
      <c r="Q107" s="362"/>
      <c r="R107" s="362"/>
      <c r="S107" s="362"/>
      <c r="T107" s="364"/>
      <c r="U107" s="364"/>
      <c r="V107" s="366"/>
      <c r="W107" s="3"/>
      <c r="X107" s="3"/>
      <c r="Y107" s="3"/>
    </row>
    <row r="108" spans="1:25" ht="15" customHeight="1" x14ac:dyDescent="0.25">
      <c r="A108" s="3"/>
      <c r="B108" s="390"/>
      <c r="C108" s="301"/>
      <c r="D108" s="301"/>
      <c r="E108" s="301"/>
      <c r="F108" s="73" t="s">
        <v>86</v>
      </c>
      <c r="G108" s="93">
        <v>1800</v>
      </c>
      <c r="H108" s="84">
        <v>0.01</v>
      </c>
      <c r="I108" s="84">
        <v>0.01</v>
      </c>
      <c r="J108" s="84">
        <v>0.01</v>
      </c>
      <c r="K108" s="84">
        <v>0.01</v>
      </c>
      <c r="L108" s="84">
        <v>0.01</v>
      </c>
      <c r="M108" s="84">
        <v>0.01</v>
      </c>
      <c r="N108" s="224">
        <f t="shared" si="52"/>
        <v>1.7999999999999999E-2</v>
      </c>
      <c r="O108" s="224">
        <f t="shared" si="53"/>
        <v>1.7999999999999999E-2</v>
      </c>
      <c r="P108" s="91">
        <f t="shared" si="54"/>
        <v>1.7999999999999999E-2</v>
      </c>
      <c r="Q108" s="362"/>
      <c r="R108" s="362"/>
      <c r="S108" s="362"/>
      <c r="T108" s="364"/>
      <c r="U108" s="364"/>
      <c r="V108" s="366"/>
      <c r="W108" s="3"/>
      <c r="X108" s="3"/>
      <c r="Y108" s="3"/>
    </row>
    <row r="109" spans="1:25" ht="15" customHeight="1" x14ac:dyDescent="0.25">
      <c r="A109" s="3"/>
      <c r="B109" s="390"/>
      <c r="C109" s="301"/>
      <c r="D109" s="301"/>
      <c r="E109" s="301"/>
      <c r="F109" s="73" t="s">
        <v>59</v>
      </c>
      <c r="G109" s="93">
        <v>800</v>
      </c>
      <c r="H109" s="93">
        <v>5</v>
      </c>
      <c r="I109" s="93">
        <v>5</v>
      </c>
      <c r="J109" s="93">
        <v>5</v>
      </c>
      <c r="K109" s="93">
        <v>3</v>
      </c>
      <c r="L109" s="93">
        <v>3</v>
      </c>
      <c r="M109" s="93">
        <v>3</v>
      </c>
      <c r="N109" s="224">
        <f>H107*G107/1000</f>
        <v>1.6E-2</v>
      </c>
      <c r="O109" s="224">
        <f>I107*H107/1000</f>
        <v>4.000000000000001E-5</v>
      </c>
      <c r="P109" s="91">
        <f t="shared" si="54"/>
        <v>4</v>
      </c>
      <c r="Q109" s="355"/>
      <c r="R109" s="355"/>
      <c r="S109" s="355"/>
      <c r="T109" s="357"/>
      <c r="U109" s="357"/>
      <c r="V109" s="353"/>
      <c r="W109" s="3"/>
      <c r="X109" s="3"/>
      <c r="Y109" s="3"/>
    </row>
    <row r="110" spans="1:25" ht="15" customHeight="1" x14ac:dyDescent="0.25">
      <c r="A110" s="3"/>
      <c r="B110" s="299" t="s">
        <v>54</v>
      </c>
      <c r="C110" s="401">
        <v>200</v>
      </c>
      <c r="D110" s="401">
        <v>200</v>
      </c>
      <c r="E110" s="401">
        <v>200</v>
      </c>
      <c r="F110" s="74" t="s">
        <v>55</v>
      </c>
      <c r="G110" s="224">
        <v>3700.96</v>
      </c>
      <c r="H110" s="81">
        <v>7</v>
      </c>
      <c r="I110" s="81">
        <v>7</v>
      </c>
      <c r="J110" s="81">
        <v>7</v>
      </c>
      <c r="K110" s="81">
        <v>7</v>
      </c>
      <c r="L110" s="127">
        <v>7</v>
      </c>
      <c r="M110" s="127">
        <v>7</v>
      </c>
      <c r="N110" s="224">
        <f t="shared" ref="N110:N112" si="55">H110*G110/1000</f>
        <v>25.90672</v>
      </c>
      <c r="O110" s="224">
        <f t="shared" ref="O110:O112" si="56">I110*G110/1000</f>
        <v>25.90672</v>
      </c>
      <c r="P110" s="91">
        <f t="shared" ref="P110:P111" si="57">H110*G110/1000</f>
        <v>25.90672</v>
      </c>
      <c r="Q110" s="354">
        <f>SUM(N110:N112)</f>
        <v>102.24172000000002</v>
      </c>
      <c r="R110" s="354">
        <f t="shared" ref="R110:S110" si="58">SUM(O110:O112)</f>
        <v>102.24172000000002</v>
      </c>
      <c r="S110" s="354">
        <f t="shared" si="58"/>
        <v>102.24172000000002</v>
      </c>
      <c r="T110" s="356">
        <f>Q110*1.5</f>
        <v>153.36258000000004</v>
      </c>
      <c r="U110" s="356">
        <f>R110*1.5</f>
        <v>153.36258000000004</v>
      </c>
      <c r="V110" s="352">
        <f>S110*1.5</f>
        <v>153.36258000000004</v>
      </c>
      <c r="W110" s="3"/>
      <c r="X110" s="3"/>
      <c r="Y110" s="3"/>
    </row>
    <row r="111" spans="1:25" ht="15" customHeight="1" x14ac:dyDescent="0.25">
      <c r="A111" s="3"/>
      <c r="B111" s="299"/>
      <c r="C111" s="401"/>
      <c r="D111" s="401"/>
      <c r="E111" s="401"/>
      <c r="F111" s="74" t="s">
        <v>56</v>
      </c>
      <c r="G111" s="224">
        <v>417</v>
      </c>
      <c r="H111" s="81">
        <v>180</v>
      </c>
      <c r="I111" s="81">
        <v>180</v>
      </c>
      <c r="J111" s="81">
        <v>180</v>
      </c>
      <c r="K111" s="81">
        <v>180</v>
      </c>
      <c r="L111" s="81">
        <v>180</v>
      </c>
      <c r="M111" s="81">
        <v>180</v>
      </c>
      <c r="N111" s="224">
        <f t="shared" si="55"/>
        <v>75.06</v>
      </c>
      <c r="O111" s="224">
        <f t="shared" si="56"/>
        <v>75.06</v>
      </c>
      <c r="P111" s="91">
        <f t="shared" si="57"/>
        <v>75.06</v>
      </c>
      <c r="Q111" s="362"/>
      <c r="R111" s="362"/>
      <c r="S111" s="362"/>
      <c r="T111" s="364"/>
      <c r="U111" s="364"/>
      <c r="V111" s="366"/>
      <c r="W111" s="3"/>
      <c r="X111" s="3"/>
      <c r="Y111" s="3"/>
    </row>
    <row r="112" spans="1:25" ht="15" customHeight="1" x14ac:dyDescent="0.25">
      <c r="A112" s="3"/>
      <c r="B112" s="375"/>
      <c r="C112" s="397"/>
      <c r="D112" s="397"/>
      <c r="E112" s="397"/>
      <c r="F112" s="74" t="s">
        <v>38</v>
      </c>
      <c r="G112" s="224">
        <v>425</v>
      </c>
      <c r="H112" s="81">
        <v>3</v>
      </c>
      <c r="I112" s="81">
        <v>3</v>
      </c>
      <c r="J112" s="81">
        <v>3</v>
      </c>
      <c r="K112" s="81">
        <v>3</v>
      </c>
      <c r="L112" s="81">
        <v>3</v>
      </c>
      <c r="M112" s="81">
        <v>3</v>
      </c>
      <c r="N112" s="224">
        <f t="shared" si="55"/>
        <v>1.2749999999999999</v>
      </c>
      <c r="O112" s="224">
        <f t="shared" si="56"/>
        <v>1.2749999999999999</v>
      </c>
      <c r="P112" s="91">
        <f>J112*G112/1000</f>
        <v>1.2749999999999999</v>
      </c>
      <c r="Q112" s="355"/>
      <c r="R112" s="355"/>
      <c r="S112" s="355"/>
      <c r="T112" s="357"/>
      <c r="U112" s="357"/>
      <c r="V112" s="353"/>
      <c r="W112" s="3"/>
      <c r="X112" s="3"/>
      <c r="Y112" s="3"/>
    </row>
    <row r="113" spans="1:25" ht="15.75" x14ac:dyDescent="0.25">
      <c r="A113" s="3"/>
      <c r="B113" s="89" t="s">
        <v>67</v>
      </c>
      <c r="C113" s="90">
        <v>120</v>
      </c>
      <c r="D113" s="90">
        <v>120</v>
      </c>
      <c r="E113" s="90">
        <v>120</v>
      </c>
      <c r="F113" s="74" t="s">
        <v>51</v>
      </c>
      <c r="G113" s="224">
        <v>751</v>
      </c>
      <c r="H113" s="81">
        <v>150</v>
      </c>
      <c r="I113" s="81">
        <v>150</v>
      </c>
      <c r="J113" s="81">
        <v>150</v>
      </c>
      <c r="K113" s="81">
        <v>120</v>
      </c>
      <c r="L113" s="81">
        <v>120</v>
      </c>
      <c r="M113" s="81">
        <v>120</v>
      </c>
      <c r="N113" s="224">
        <f t="shared" ref="N113:N114" si="59">H113*G113/1000</f>
        <v>112.65</v>
      </c>
      <c r="O113" s="224">
        <f t="shared" ref="O113:O114" si="60">I113*G113/1000</f>
        <v>112.65</v>
      </c>
      <c r="P113" s="91">
        <f t="shared" ref="P113:P114" si="61">J113*G113/1000</f>
        <v>112.65</v>
      </c>
      <c r="Q113" s="224">
        <f>SUM(N113)</f>
        <v>112.65</v>
      </c>
      <c r="R113" s="224">
        <f t="shared" ref="R113:S114" si="62">SUM(O113)</f>
        <v>112.65</v>
      </c>
      <c r="S113" s="224">
        <f t="shared" si="62"/>
        <v>112.65</v>
      </c>
      <c r="T113" s="229">
        <f t="shared" ref="T113:V114" si="63">Q113*1.5</f>
        <v>168.97500000000002</v>
      </c>
      <c r="U113" s="229">
        <f t="shared" si="63"/>
        <v>168.97500000000002</v>
      </c>
      <c r="V113" s="229">
        <f t="shared" si="63"/>
        <v>168.97500000000002</v>
      </c>
      <c r="W113" s="3"/>
      <c r="X113" s="3"/>
      <c r="Y113" s="3"/>
    </row>
    <row r="114" spans="1:25" ht="30" x14ac:dyDescent="0.25">
      <c r="A114" s="3"/>
      <c r="B114" s="92" t="s">
        <v>110</v>
      </c>
      <c r="C114" s="93">
        <v>30</v>
      </c>
      <c r="D114" s="93">
        <v>50</v>
      </c>
      <c r="E114" s="93">
        <v>50</v>
      </c>
      <c r="F114" s="94" t="s">
        <v>110</v>
      </c>
      <c r="G114" s="93">
        <v>550</v>
      </c>
      <c r="H114" s="82">
        <v>30</v>
      </c>
      <c r="I114" s="82">
        <v>50</v>
      </c>
      <c r="J114" s="82">
        <v>50</v>
      </c>
      <c r="K114" s="82">
        <v>30</v>
      </c>
      <c r="L114" s="82">
        <v>50</v>
      </c>
      <c r="M114" s="82">
        <v>50</v>
      </c>
      <c r="N114" s="224">
        <f t="shared" si="59"/>
        <v>16.5</v>
      </c>
      <c r="O114" s="224">
        <f t="shared" si="60"/>
        <v>27.5</v>
      </c>
      <c r="P114" s="224">
        <f t="shared" si="61"/>
        <v>27.5</v>
      </c>
      <c r="Q114" s="224">
        <f>SUM(N114)</f>
        <v>16.5</v>
      </c>
      <c r="R114" s="224">
        <f t="shared" si="62"/>
        <v>27.5</v>
      </c>
      <c r="S114" s="224">
        <f t="shared" si="62"/>
        <v>27.5</v>
      </c>
      <c r="T114" s="229">
        <f t="shared" si="63"/>
        <v>24.75</v>
      </c>
      <c r="U114" s="229">
        <f t="shared" si="63"/>
        <v>41.25</v>
      </c>
      <c r="V114" s="229">
        <f t="shared" si="63"/>
        <v>41.25</v>
      </c>
      <c r="W114" s="3"/>
      <c r="X114" s="3"/>
      <c r="Y114" s="3"/>
    </row>
    <row r="115" spans="1:25" ht="15.75" thickBot="1" x14ac:dyDescent="0.3">
      <c r="A115" s="3"/>
      <c r="B115" s="447"/>
      <c r="C115" s="448"/>
      <c r="D115" s="448"/>
      <c r="E115" s="448"/>
      <c r="F115" s="448"/>
      <c r="G115" s="448"/>
      <c r="H115" s="448"/>
      <c r="I115" s="448"/>
      <c r="J115" s="448"/>
      <c r="K115" s="448"/>
      <c r="L115" s="448"/>
      <c r="M115" s="448"/>
      <c r="N115" s="448"/>
      <c r="O115" s="448"/>
      <c r="P115" s="449"/>
      <c r="Q115" s="128">
        <f>SUM(Q101:Q114)</f>
        <v>426.94071999999994</v>
      </c>
      <c r="R115" s="128">
        <f t="shared" ref="R115:V115" si="64">SUM(R101:R114)</f>
        <v>451.58776</v>
      </c>
      <c r="S115" s="128">
        <f t="shared" si="64"/>
        <v>455.58771999999999</v>
      </c>
      <c r="T115" s="128">
        <f t="shared" si="64"/>
        <v>640.41107999999997</v>
      </c>
      <c r="U115" s="128">
        <f t="shared" si="64"/>
        <v>677.38164000000006</v>
      </c>
      <c r="V115" s="128">
        <f t="shared" si="64"/>
        <v>683.38157999999999</v>
      </c>
      <c r="W115" s="3"/>
      <c r="X115" s="3"/>
      <c r="Y115" s="3"/>
    </row>
    <row r="116" spans="1:25" ht="15.75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3"/>
      <c r="X117" s="3"/>
      <c r="Y117" s="3"/>
    </row>
    <row r="118" spans="1:25" x14ac:dyDescent="0.25">
      <c r="A118" s="3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3"/>
      <c r="X118" s="3"/>
      <c r="Y118" s="3"/>
    </row>
    <row r="119" spans="1:25" x14ac:dyDescent="0.25">
      <c r="A119" s="3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3"/>
      <c r="X119" s="3"/>
      <c r="Y119" s="3"/>
    </row>
    <row r="120" spans="1:25" x14ac:dyDescent="0.25">
      <c r="A120" s="3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3"/>
      <c r="X120" s="3"/>
      <c r="Y120" s="3"/>
    </row>
    <row r="121" spans="1:25" x14ac:dyDescent="0.25">
      <c r="A121" s="2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</row>
    <row r="122" spans="1:25" x14ac:dyDescent="0.25">
      <c r="A122" s="2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</row>
    <row r="123" spans="1:25" x14ac:dyDescent="0.25">
      <c r="A123" s="2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</row>
    <row r="124" spans="1:25" x14ac:dyDescent="0.25">
      <c r="A124" s="2"/>
    </row>
    <row r="125" spans="1:25" x14ac:dyDescent="0.25">
      <c r="A125" s="2"/>
    </row>
  </sheetData>
  <mergeCells count="201">
    <mergeCell ref="Q10:Q13"/>
    <mergeCell ref="R10:R13"/>
    <mergeCell ref="S10:S13"/>
    <mergeCell ref="T10:T13"/>
    <mergeCell ref="U10:U13"/>
    <mergeCell ref="V10:V13"/>
    <mergeCell ref="B100:P100"/>
    <mergeCell ref="B48:B49"/>
    <mergeCell ref="C48:C49"/>
    <mergeCell ref="D48:D49"/>
    <mergeCell ref="E48:E49"/>
    <mergeCell ref="B78:P78"/>
    <mergeCell ref="B77:P77"/>
    <mergeCell ref="C53:C56"/>
    <mergeCell ref="C33:C38"/>
    <mergeCell ref="D33:D38"/>
    <mergeCell ref="E33:E38"/>
    <mergeCell ref="D53:D56"/>
    <mergeCell ref="E53:E56"/>
    <mergeCell ref="B74:B75"/>
    <mergeCell ref="B86:B89"/>
    <mergeCell ref="C86:C89"/>
    <mergeCell ref="D86:D89"/>
    <mergeCell ref="E86:E89"/>
    <mergeCell ref="B110:B112"/>
    <mergeCell ref="C110:C112"/>
    <mergeCell ref="D110:D112"/>
    <mergeCell ref="E110:E112"/>
    <mergeCell ref="Q110:Q112"/>
    <mergeCell ref="R110:R112"/>
    <mergeCell ref="S110:S112"/>
    <mergeCell ref="T110:T112"/>
    <mergeCell ref="U110:U112"/>
    <mergeCell ref="R53:R56"/>
    <mergeCell ref="S57:S62"/>
    <mergeCell ref="T57:T62"/>
    <mergeCell ref="U57:U62"/>
    <mergeCell ref="Q23:Q25"/>
    <mergeCell ref="R23:R25"/>
    <mergeCell ref="S23:S25"/>
    <mergeCell ref="T23:T25"/>
    <mergeCell ref="U23:U25"/>
    <mergeCell ref="S53:S56"/>
    <mergeCell ref="T53:T56"/>
    <mergeCell ref="U53:U56"/>
    <mergeCell ref="S39:S41"/>
    <mergeCell ref="T39:T41"/>
    <mergeCell ref="U39:U41"/>
    <mergeCell ref="Q33:Q38"/>
    <mergeCell ref="R33:R38"/>
    <mergeCell ref="Q74:Q75"/>
    <mergeCell ref="R74:R75"/>
    <mergeCell ref="S74:S75"/>
    <mergeCell ref="T74:T75"/>
    <mergeCell ref="U74:U75"/>
    <mergeCell ref="V74:V75"/>
    <mergeCell ref="Q6:S6"/>
    <mergeCell ref="T6:V6"/>
    <mergeCell ref="Q101:Q109"/>
    <mergeCell ref="R101:R109"/>
    <mergeCell ref="S101:S109"/>
    <mergeCell ref="T101:T109"/>
    <mergeCell ref="U101:U109"/>
    <mergeCell ref="V101:V109"/>
    <mergeCell ref="Q53:Q56"/>
    <mergeCell ref="Q57:Q62"/>
    <mergeCell ref="R57:R62"/>
    <mergeCell ref="V79:V85"/>
    <mergeCell ref="R63:R73"/>
    <mergeCell ref="S63:S73"/>
    <mergeCell ref="T63:T73"/>
    <mergeCell ref="U63:U73"/>
    <mergeCell ref="Q63:Q73"/>
    <mergeCell ref="T33:T38"/>
    <mergeCell ref="B2:P2"/>
    <mergeCell ref="B6:B7"/>
    <mergeCell ref="C6:E6"/>
    <mergeCell ref="F6:F7"/>
    <mergeCell ref="G6:G7"/>
    <mergeCell ref="H6:J6"/>
    <mergeCell ref="K6:M6"/>
    <mergeCell ref="N6:P6"/>
    <mergeCell ref="V110:V112"/>
    <mergeCell ref="V57:V62"/>
    <mergeCell ref="V63:V73"/>
    <mergeCell ref="Q48:Q49"/>
    <mergeCell ref="R48:R49"/>
    <mergeCell ref="S48:S49"/>
    <mergeCell ref="B27:P27"/>
    <mergeCell ref="B28:V28"/>
    <mergeCell ref="B57:B62"/>
    <mergeCell ref="C57:C62"/>
    <mergeCell ref="D57:D62"/>
    <mergeCell ref="E57:E62"/>
    <mergeCell ref="C101:C109"/>
    <mergeCell ref="D101:D109"/>
    <mergeCell ref="E101:E109"/>
    <mergeCell ref="T48:T49"/>
    <mergeCell ref="B8:P8"/>
    <mergeCell ref="B9:P9"/>
    <mergeCell ref="C74:C75"/>
    <mergeCell ref="D74:D75"/>
    <mergeCell ref="E74:E75"/>
    <mergeCell ref="D39:D41"/>
    <mergeCell ref="E39:E41"/>
    <mergeCell ref="B33:B38"/>
    <mergeCell ref="B39:B41"/>
    <mergeCell ref="C39:C41"/>
    <mergeCell ref="B53:B56"/>
    <mergeCell ref="B63:B73"/>
    <mergeCell ref="C63:C73"/>
    <mergeCell ref="D63:D73"/>
    <mergeCell ref="E63:E73"/>
    <mergeCell ref="B42:B46"/>
    <mergeCell ref="B10:B13"/>
    <mergeCell ref="C10:C13"/>
    <mergeCell ref="D10:D13"/>
    <mergeCell ref="E10:E13"/>
    <mergeCell ref="B101:B109"/>
    <mergeCell ref="B115:P115"/>
    <mergeCell ref="B99:P99"/>
    <mergeCell ref="B52:V52"/>
    <mergeCell ref="B51:P51"/>
    <mergeCell ref="B29:B32"/>
    <mergeCell ref="C29:C32"/>
    <mergeCell ref="D29:D32"/>
    <mergeCell ref="E29:E32"/>
    <mergeCell ref="Q29:Q32"/>
    <mergeCell ref="R29:R32"/>
    <mergeCell ref="S29:S32"/>
    <mergeCell ref="T29:T32"/>
    <mergeCell ref="U29:U32"/>
    <mergeCell ref="V29:V32"/>
    <mergeCell ref="B79:B85"/>
    <mergeCell ref="C79:C85"/>
    <mergeCell ref="D79:D85"/>
    <mergeCell ref="E79:E85"/>
    <mergeCell ref="Q79:Q85"/>
    <mergeCell ref="R79:R85"/>
    <mergeCell ref="S79:S85"/>
    <mergeCell ref="T79:T85"/>
    <mergeCell ref="U79:U85"/>
    <mergeCell ref="Q86:Q89"/>
    <mergeCell ref="R86:R89"/>
    <mergeCell ref="S86:S89"/>
    <mergeCell ref="T86:T89"/>
    <mergeCell ref="U86:U89"/>
    <mergeCell ref="B96:B97"/>
    <mergeCell ref="C96:C97"/>
    <mergeCell ref="D96:D97"/>
    <mergeCell ref="E96:E97"/>
    <mergeCell ref="Q96:Q97"/>
    <mergeCell ref="R96:R97"/>
    <mergeCell ref="B90:B94"/>
    <mergeCell ref="C90:C94"/>
    <mergeCell ref="D90:D94"/>
    <mergeCell ref="E90:E94"/>
    <mergeCell ref="Q90:Q94"/>
    <mergeCell ref="R90:R94"/>
    <mergeCell ref="V23:V25"/>
    <mergeCell ref="B14:B22"/>
    <mergeCell ref="C14:C22"/>
    <mergeCell ref="D14:D22"/>
    <mergeCell ref="E14:E22"/>
    <mergeCell ref="Q14:Q22"/>
    <mergeCell ref="R14:R22"/>
    <mergeCell ref="C42:C46"/>
    <mergeCell ref="D42:D46"/>
    <mergeCell ref="E42:E46"/>
    <mergeCell ref="Q42:Q46"/>
    <mergeCell ref="R42:R46"/>
    <mergeCell ref="B23:B25"/>
    <mergeCell ref="C23:C25"/>
    <mergeCell ref="D23:D25"/>
    <mergeCell ref="E23:E25"/>
    <mergeCell ref="Q39:Q41"/>
    <mergeCell ref="R39:R41"/>
    <mergeCell ref="S14:S22"/>
    <mergeCell ref="T14:T22"/>
    <mergeCell ref="U14:U22"/>
    <mergeCell ref="V14:V22"/>
    <mergeCell ref="V96:V97"/>
    <mergeCell ref="S96:S97"/>
    <mergeCell ref="T96:T97"/>
    <mergeCell ref="U96:U97"/>
    <mergeCell ref="V86:V89"/>
    <mergeCell ref="S90:S94"/>
    <mergeCell ref="T90:T94"/>
    <mergeCell ref="U90:U94"/>
    <mergeCell ref="V90:V94"/>
    <mergeCell ref="V53:V56"/>
    <mergeCell ref="V42:V46"/>
    <mergeCell ref="S42:S46"/>
    <mergeCell ref="T42:T46"/>
    <mergeCell ref="U42:U46"/>
    <mergeCell ref="U33:U38"/>
    <mergeCell ref="V33:V38"/>
    <mergeCell ref="V39:V41"/>
    <mergeCell ref="U48:U49"/>
    <mergeCell ref="V48:V49"/>
    <mergeCell ref="S33:S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B120-DCDC-48BC-96EE-80E106844B84}">
  <dimension ref="A1:Y123"/>
  <sheetViews>
    <sheetView view="pageBreakPreview" topLeftCell="A14" zoomScale="98" zoomScaleNormal="98" zoomScaleSheetLayoutView="98" workbookViewId="0">
      <selection activeCell="B2" sqref="B2:V121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13"/>
      <c r="X1" s="13"/>
      <c r="Y1" s="3"/>
    </row>
    <row r="2" spans="1:25" x14ac:dyDescent="0.25">
      <c r="A2" s="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98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04" t="s">
        <v>0</v>
      </c>
      <c r="C6" s="406" t="s">
        <v>1</v>
      </c>
      <c r="D6" s="406"/>
      <c r="E6" s="406"/>
      <c r="F6" s="457" t="s">
        <v>2</v>
      </c>
      <c r="G6" s="408" t="s">
        <v>3</v>
      </c>
      <c r="H6" s="406" t="s">
        <v>4</v>
      </c>
      <c r="I6" s="406"/>
      <c r="J6" s="406"/>
      <c r="K6" s="406" t="s">
        <v>5</v>
      </c>
      <c r="L6" s="406"/>
      <c r="M6" s="406"/>
      <c r="N6" s="406" t="s">
        <v>108</v>
      </c>
      <c r="O6" s="406"/>
      <c r="P6" s="406"/>
      <c r="Q6" s="379" t="s">
        <v>6</v>
      </c>
      <c r="R6" s="379"/>
      <c r="S6" s="380"/>
      <c r="T6" s="381" t="s">
        <v>109</v>
      </c>
      <c r="U6" s="381"/>
      <c r="V6" s="382"/>
      <c r="W6" s="3"/>
      <c r="X6" s="3"/>
      <c r="Y6" s="3"/>
    </row>
    <row r="7" spans="1:25" ht="29.25" thickBot="1" x14ac:dyDescent="0.3">
      <c r="A7" s="3"/>
      <c r="B7" s="405"/>
      <c r="C7" s="245" t="s">
        <v>13</v>
      </c>
      <c r="D7" s="245" t="s">
        <v>7</v>
      </c>
      <c r="E7" s="245" t="s">
        <v>8</v>
      </c>
      <c r="F7" s="458"/>
      <c r="G7" s="409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56" t="s">
        <v>99</v>
      </c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77"/>
      <c r="R8" s="77"/>
      <c r="S8" s="77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29" t="s">
        <v>9</v>
      </c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77"/>
      <c r="R9" s="77"/>
      <c r="S9" s="77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373" t="s">
        <v>144</v>
      </c>
      <c r="C10" s="374">
        <v>70</v>
      </c>
      <c r="D10" s="374">
        <v>90</v>
      </c>
      <c r="E10" s="374">
        <v>100</v>
      </c>
      <c r="F10" s="98" t="s">
        <v>60</v>
      </c>
      <c r="G10" s="234">
        <v>212</v>
      </c>
      <c r="H10" s="99">
        <v>49</v>
      </c>
      <c r="I10" s="99">
        <v>63</v>
      </c>
      <c r="J10" s="99">
        <v>70</v>
      </c>
      <c r="K10" s="99">
        <v>35</v>
      </c>
      <c r="L10" s="99">
        <v>45</v>
      </c>
      <c r="M10" s="99">
        <v>50</v>
      </c>
      <c r="N10" s="234">
        <f>H10*G10/1000</f>
        <v>10.388</v>
      </c>
      <c r="O10" s="234">
        <f>I10*G10/1000</f>
        <v>13.356</v>
      </c>
      <c r="P10" s="234">
        <f>J10*G10/1000</f>
        <v>14.84</v>
      </c>
      <c r="Q10" s="361">
        <f>SUM(N10:N14)</f>
        <v>45.942000000000007</v>
      </c>
      <c r="R10" s="361">
        <f>SUM(O10:O14)</f>
        <v>58.557500000000005</v>
      </c>
      <c r="S10" s="361">
        <f>SUM(P10:P14)</f>
        <v>65.063000000000002</v>
      </c>
      <c r="T10" s="363">
        <f>Q10*1.5</f>
        <v>68.913000000000011</v>
      </c>
      <c r="U10" s="363">
        <f>R10*1.5</f>
        <v>87.836250000000007</v>
      </c>
      <c r="V10" s="365">
        <f>S10*1.5</f>
        <v>97.594500000000011</v>
      </c>
      <c r="W10" s="3"/>
      <c r="X10" s="3"/>
      <c r="Y10" s="3"/>
    </row>
    <row r="11" spans="1:25" ht="18.75" customHeight="1" x14ac:dyDescent="0.25">
      <c r="A11" s="3"/>
      <c r="B11" s="368"/>
      <c r="C11" s="367"/>
      <c r="D11" s="367"/>
      <c r="E11" s="367"/>
      <c r="F11" s="3" t="s">
        <v>35</v>
      </c>
      <c r="G11" s="100">
        <v>219</v>
      </c>
      <c r="H11" s="225">
        <v>21</v>
      </c>
      <c r="I11" s="225">
        <v>27</v>
      </c>
      <c r="J11" s="84">
        <v>30</v>
      </c>
      <c r="K11" s="225">
        <v>16</v>
      </c>
      <c r="L11" s="225">
        <v>21</v>
      </c>
      <c r="M11" s="84">
        <v>23</v>
      </c>
      <c r="N11" s="224">
        <f>H11*G13/1000</f>
        <v>16.611000000000001</v>
      </c>
      <c r="O11" s="224">
        <f>I11*G13/1000</f>
        <v>21.356999999999999</v>
      </c>
      <c r="P11" s="224">
        <f>J11*G13/1000</f>
        <v>23.73</v>
      </c>
      <c r="Q11" s="362"/>
      <c r="R11" s="362"/>
      <c r="S11" s="362"/>
      <c r="T11" s="364"/>
      <c r="U11" s="364"/>
      <c r="V11" s="366"/>
      <c r="W11" s="3"/>
      <c r="X11" s="3"/>
      <c r="Y11" s="3"/>
    </row>
    <row r="12" spans="1:25" ht="18.75" customHeight="1" x14ac:dyDescent="0.25">
      <c r="A12" s="3"/>
      <c r="B12" s="368"/>
      <c r="C12" s="367"/>
      <c r="D12" s="367"/>
      <c r="E12" s="367"/>
      <c r="F12" s="73" t="s">
        <v>37</v>
      </c>
      <c r="G12" s="224">
        <v>751</v>
      </c>
      <c r="H12" s="225">
        <v>21</v>
      </c>
      <c r="I12" s="225">
        <v>27</v>
      </c>
      <c r="J12" s="84">
        <v>30</v>
      </c>
      <c r="K12" s="225">
        <v>15</v>
      </c>
      <c r="L12" s="225">
        <v>19</v>
      </c>
      <c r="M12" s="84">
        <v>21</v>
      </c>
      <c r="N12" s="224">
        <f>H12*G12/1000</f>
        <v>15.771000000000001</v>
      </c>
      <c r="O12" s="224">
        <f>I12*G12/1000</f>
        <v>20.277000000000001</v>
      </c>
      <c r="P12" s="224">
        <f>J12*G12/1000</f>
        <v>22.53</v>
      </c>
      <c r="Q12" s="362"/>
      <c r="R12" s="362"/>
      <c r="S12" s="362"/>
      <c r="T12" s="364"/>
      <c r="U12" s="364"/>
      <c r="V12" s="366"/>
      <c r="W12" s="3"/>
      <c r="X12" s="3"/>
      <c r="Y12" s="3"/>
    </row>
    <row r="13" spans="1:25" ht="18.75" customHeight="1" x14ac:dyDescent="0.25">
      <c r="A13" s="3"/>
      <c r="B13" s="368"/>
      <c r="C13" s="367"/>
      <c r="D13" s="367"/>
      <c r="E13" s="367"/>
      <c r="F13" s="73" t="s">
        <v>12</v>
      </c>
      <c r="G13" s="224">
        <v>791</v>
      </c>
      <c r="H13" s="84">
        <v>4</v>
      </c>
      <c r="I13" s="84">
        <v>4.5</v>
      </c>
      <c r="J13" s="84">
        <v>5</v>
      </c>
      <c r="K13" s="84">
        <v>4</v>
      </c>
      <c r="L13" s="84">
        <v>4.5</v>
      </c>
      <c r="M13" s="84">
        <v>5</v>
      </c>
      <c r="N13" s="224">
        <f>H13*G13/1000</f>
        <v>3.1640000000000001</v>
      </c>
      <c r="O13" s="224">
        <f>I13*G13/1000</f>
        <v>3.5594999999999999</v>
      </c>
      <c r="P13" s="224">
        <f>J13*G13/1000</f>
        <v>3.9550000000000001</v>
      </c>
      <c r="Q13" s="362"/>
      <c r="R13" s="362"/>
      <c r="S13" s="362"/>
      <c r="T13" s="364"/>
      <c r="U13" s="364"/>
      <c r="V13" s="366"/>
      <c r="W13" s="3"/>
      <c r="X13" s="3"/>
      <c r="Y13" s="3"/>
    </row>
    <row r="14" spans="1:25" ht="18.75" customHeight="1" x14ac:dyDescent="0.25">
      <c r="A14" s="3"/>
      <c r="B14" s="368"/>
      <c r="C14" s="367"/>
      <c r="D14" s="367"/>
      <c r="E14" s="367"/>
      <c r="F14" s="74" t="s">
        <v>28</v>
      </c>
      <c r="G14" s="224">
        <v>80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84">
        <v>0.1</v>
      </c>
      <c r="N14" s="224">
        <f>H14*G14/1000</f>
        <v>8.0000000000000002E-3</v>
      </c>
      <c r="O14" s="224">
        <f>I14*G14/1000</f>
        <v>8.0000000000000002E-3</v>
      </c>
      <c r="P14" s="224">
        <f>J14*G14/1000</f>
        <v>8.0000000000000002E-3</v>
      </c>
      <c r="Q14" s="355"/>
      <c r="R14" s="355"/>
      <c r="S14" s="355"/>
      <c r="T14" s="357"/>
      <c r="U14" s="357"/>
      <c r="V14" s="353"/>
      <c r="W14" s="3"/>
      <c r="X14" s="3"/>
      <c r="Y14" s="3"/>
    </row>
    <row r="15" spans="1:25" ht="18.75" customHeight="1" x14ac:dyDescent="0.25">
      <c r="A15" s="3"/>
      <c r="B15" s="389" t="s">
        <v>150</v>
      </c>
      <c r="C15" s="301" t="s">
        <v>46</v>
      </c>
      <c r="D15" s="301" t="s">
        <v>47</v>
      </c>
      <c r="E15" s="301" t="s">
        <v>48</v>
      </c>
      <c r="F15" s="116" t="s">
        <v>151</v>
      </c>
      <c r="G15" s="224">
        <v>1500</v>
      </c>
      <c r="H15" s="81">
        <v>75</v>
      </c>
      <c r="I15" s="81">
        <v>84</v>
      </c>
      <c r="J15" s="81">
        <v>94</v>
      </c>
      <c r="K15" s="81">
        <v>68</v>
      </c>
      <c r="L15" s="81">
        <v>78</v>
      </c>
      <c r="M15" s="81">
        <v>98</v>
      </c>
      <c r="N15" s="224">
        <f t="shared" ref="N15:N23" si="0">H15*G15/1000</f>
        <v>112.5</v>
      </c>
      <c r="O15" s="224">
        <f t="shared" ref="O15:O23" si="1">I15*G15/1000</f>
        <v>126</v>
      </c>
      <c r="P15" s="91">
        <f t="shared" ref="P15:P23" si="2">J15*G15/1000</f>
        <v>141</v>
      </c>
      <c r="Q15" s="359">
        <f>SUM(N15:N23)</f>
        <v>198.69299999999998</v>
      </c>
      <c r="R15" s="359">
        <f>SUM(O15:O23)</f>
        <v>228.82299999999998</v>
      </c>
      <c r="S15" s="359">
        <f>SUM(P15:P23)</f>
        <v>281.68400000000003</v>
      </c>
      <c r="T15" s="360">
        <f>Q15*1.51</f>
        <v>300.02643</v>
      </c>
      <c r="U15" s="360">
        <f>R15*1.51</f>
        <v>345.52272999999997</v>
      </c>
      <c r="V15" s="360">
        <f>S15*1.51</f>
        <v>425.34284000000002</v>
      </c>
      <c r="W15" s="3"/>
      <c r="X15" s="3"/>
      <c r="Y15" s="3"/>
    </row>
    <row r="16" spans="1:25" ht="18.75" customHeight="1" x14ac:dyDescent="0.25">
      <c r="A16" s="3"/>
      <c r="B16" s="389"/>
      <c r="C16" s="301"/>
      <c r="D16" s="301"/>
      <c r="E16" s="301"/>
      <c r="F16" s="73" t="s">
        <v>11</v>
      </c>
      <c r="G16" s="224">
        <v>204</v>
      </c>
      <c r="H16" s="81">
        <v>13</v>
      </c>
      <c r="I16" s="81">
        <v>15</v>
      </c>
      <c r="J16" s="81">
        <v>20</v>
      </c>
      <c r="K16" s="81">
        <v>10</v>
      </c>
      <c r="L16" s="81">
        <v>10</v>
      </c>
      <c r="M16" s="81">
        <v>13</v>
      </c>
      <c r="N16" s="224">
        <f t="shared" si="0"/>
        <v>2.6520000000000001</v>
      </c>
      <c r="O16" s="224">
        <f t="shared" si="1"/>
        <v>3.06</v>
      </c>
      <c r="P16" s="91">
        <f t="shared" si="2"/>
        <v>4.08</v>
      </c>
      <c r="Q16" s="359"/>
      <c r="R16" s="359"/>
      <c r="S16" s="359"/>
      <c r="T16" s="360"/>
      <c r="U16" s="360"/>
      <c r="V16" s="360"/>
      <c r="W16" s="3"/>
      <c r="X16" s="3"/>
      <c r="Y16" s="3"/>
    </row>
    <row r="17" spans="1:25" ht="18.75" customHeight="1" x14ac:dyDescent="0.25">
      <c r="A17" s="3"/>
      <c r="B17" s="389"/>
      <c r="C17" s="301"/>
      <c r="D17" s="301"/>
      <c r="E17" s="301"/>
      <c r="F17" s="73" t="s">
        <v>10</v>
      </c>
      <c r="G17" s="224">
        <v>219</v>
      </c>
      <c r="H17" s="81">
        <v>13</v>
      </c>
      <c r="I17" s="81">
        <v>1</v>
      </c>
      <c r="J17" s="81">
        <v>20</v>
      </c>
      <c r="K17" s="81">
        <v>10</v>
      </c>
      <c r="L17" s="81">
        <v>11</v>
      </c>
      <c r="M17" s="81">
        <v>15</v>
      </c>
      <c r="N17" s="224">
        <f t="shared" si="0"/>
        <v>2.847</v>
      </c>
      <c r="O17" s="224">
        <f t="shared" si="1"/>
        <v>0.219</v>
      </c>
      <c r="P17" s="91">
        <f t="shared" si="2"/>
        <v>4.38</v>
      </c>
      <c r="Q17" s="359"/>
      <c r="R17" s="359"/>
      <c r="S17" s="359"/>
      <c r="T17" s="360"/>
      <c r="U17" s="360"/>
      <c r="V17" s="360"/>
      <c r="W17" s="3"/>
      <c r="X17" s="3"/>
      <c r="Y17" s="3"/>
    </row>
    <row r="18" spans="1:25" ht="18.75" customHeight="1" x14ac:dyDescent="0.25">
      <c r="A18" s="3"/>
      <c r="B18" s="389"/>
      <c r="C18" s="301"/>
      <c r="D18" s="301"/>
      <c r="E18" s="301"/>
      <c r="F18" s="73" t="s">
        <v>12</v>
      </c>
      <c r="G18" s="224">
        <v>791</v>
      </c>
      <c r="H18" s="81">
        <v>3</v>
      </c>
      <c r="I18" s="81">
        <v>4</v>
      </c>
      <c r="J18" s="81">
        <v>5</v>
      </c>
      <c r="K18" s="81">
        <v>5</v>
      </c>
      <c r="L18" s="81">
        <v>5</v>
      </c>
      <c r="M18" s="81">
        <v>7</v>
      </c>
      <c r="N18" s="224">
        <f t="shared" si="0"/>
        <v>2.3730000000000002</v>
      </c>
      <c r="O18" s="224">
        <f t="shared" si="1"/>
        <v>3.1640000000000001</v>
      </c>
      <c r="P18" s="91">
        <f t="shared" si="2"/>
        <v>3.9550000000000001</v>
      </c>
      <c r="Q18" s="359"/>
      <c r="R18" s="359"/>
      <c r="S18" s="359"/>
      <c r="T18" s="360"/>
      <c r="U18" s="360"/>
      <c r="V18" s="360"/>
      <c r="W18" s="3"/>
      <c r="X18" s="3"/>
      <c r="Y18" s="3"/>
    </row>
    <row r="19" spans="1:25" ht="18.75" customHeight="1" x14ac:dyDescent="0.25">
      <c r="A19" s="3"/>
      <c r="B19" s="389"/>
      <c r="C19" s="301"/>
      <c r="D19" s="301"/>
      <c r="E19" s="301"/>
      <c r="F19" s="123" t="s">
        <v>58</v>
      </c>
      <c r="G19" s="227">
        <v>1300</v>
      </c>
      <c r="H19" s="81">
        <v>3</v>
      </c>
      <c r="I19" s="81">
        <v>3</v>
      </c>
      <c r="J19" s="81">
        <v>5</v>
      </c>
      <c r="K19" s="81">
        <v>3</v>
      </c>
      <c r="L19" s="81">
        <v>3</v>
      </c>
      <c r="M19" s="81">
        <v>5</v>
      </c>
      <c r="N19" s="224">
        <f t="shared" si="0"/>
        <v>3.9</v>
      </c>
      <c r="O19" s="224">
        <f t="shared" si="1"/>
        <v>3.9</v>
      </c>
      <c r="P19" s="91">
        <f t="shared" si="2"/>
        <v>6.5</v>
      </c>
      <c r="Q19" s="359"/>
      <c r="R19" s="359"/>
      <c r="S19" s="359"/>
      <c r="T19" s="360"/>
      <c r="U19" s="360"/>
      <c r="V19" s="360"/>
      <c r="W19" s="3"/>
      <c r="X19" s="3"/>
      <c r="Y19" s="3"/>
    </row>
    <row r="20" spans="1:25" ht="18.75" customHeight="1" x14ac:dyDescent="0.25">
      <c r="A20" s="3"/>
      <c r="B20" s="389"/>
      <c r="C20" s="301"/>
      <c r="D20" s="301"/>
      <c r="E20" s="301"/>
      <c r="F20" s="73" t="s">
        <v>59</v>
      </c>
      <c r="G20" s="84">
        <v>800</v>
      </c>
      <c r="H20" s="81">
        <v>1</v>
      </c>
      <c r="I20" s="81">
        <v>1</v>
      </c>
      <c r="J20" s="81">
        <v>1</v>
      </c>
      <c r="K20" s="81">
        <v>1</v>
      </c>
      <c r="L20" s="81">
        <v>1</v>
      </c>
      <c r="M20" s="81">
        <v>1</v>
      </c>
      <c r="N20" s="224">
        <f t="shared" si="0"/>
        <v>0.8</v>
      </c>
      <c r="O20" s="224">
        <f t="shared" si="1"/>
        <v>0.8</v>
      </c>
      <c r="P20" s="91">
        <f t="shared" si="2"/>
        <v>0.8</v>
      </c>
      <c r="Q20" s="359"/>
      <c r="R20" s="359"/>
      <c r="S20" s="359"/>
      <c r="T20" s="360"/>
      <c r="U20" s="360"/>
      <c r="V20" s="360"/>
      <c r="W20" s="3"/>
      <c r="X20" s="3"/>
      <c r="Y20" s="3"/>
    </row>
    <row r="21" spans="1:25" ht="18.75" customHeight="1" x14ac:dyDescent="0.25">
      <c r="A21" s="3"/>
      <c r="B21" s="389"/>
      <c r="C21" s="301"/>
      <c r="D21" s="301"/>
      <c r="E21" s="301"/>
      <c r="F21" s="74" t="s">
        <v>28</v>
      </c>
      <c r="G21" s="224">
        <v>80</v>
      </c>
      <c r="H21" s="84">
        <v>0.2</v>
      </c>
      <c r="I21" s="84">
        <v>0.2</v>
      </c>
      <c r="J21" s="84">
        <v>0.3</v>
      </c>
      <c r="K21" s="84">
        <v>0.2</v>
      </c>
      <c r="L21" s="84">
        <v>0.2</v>
      </c>
      <c r="M21" s="84">
        <v>0.3</v>
      </c>
      <c r="N21" s="224">
        <f t="shared" si="0"/>
        <v>1.6E-2</v>
      </c>
      <c r="O21" s="224">
        <f t="shared" si="1"/>
        <v>1.6E-2</v>
      </c>
      <c r="P21" s="91">
        <f t="shared" si="2"/>
        <v>2.4E-2</v>
      </c>
      <c r="Q21" s="359"/>
      <c r="R21" s="359"/>
      <c r="S21" s="359"/>
      <c r="T21" s="360"/>
      <c r="U21" s="360"/>
      <c r="V21" s="360"/>
      <c r="W21" s="3"/>
      <c r="X21" s="3"/>
      <c r="Y21" s="3"/>
    </row>
    <row r="22" spans="1:25" ht="18.75" customHeight="1" x14ac:dyDescent="0.25">
      <c r="A22" s="3"/>
      <c r="B22" s="389"/>
      <c r="C22" s="301"/>
      <c r="D22" s="301"/>
      <c r="E22" s="301"/>
      <c r="F22" s="102" t="s">
        <v>95</v>
      </c>
      <c r="G22" s="227">
        <v>613</v>
      </c>
      <c r="H22" s="217">
        <v>63</v>
      </c>
      <c r="I22" s="217">
        <v>68</v>
      </c>
      <c r="J22" s="217">
        <v>75</v>
      </c>
      <c r="K22" s="217">
        <v>63</v>
      </c>
      <c r="L22" s="217">
        <v>60</v>
      </c>
      <c r="M22" s="217">
        <v>75</v>
      </c>
      <c r="N22" s="224">
        <f t="shared" si="0"/>
        <v>38.619</v>
      </c>
      <c r="O22" s="224">
        <f t="shared" si="1"/>
        <v>41.683999999999997</v>
      </c>
      <c r="P22" s="91">
        <f t="shared" si="2"/>
        <v>45.975000000000001</v>
      </c>
      <c r="Q22" s="359"/>
      <c r="R22" s="359"/>
      <c r="S22" s="359"/>
      <c r="T22" s="360"/>
      <c r="U22" s="360"/>
      <c r="V22" s="360"/>
      <c r="W22" s="3"/>
      <c r="X22" s="3"/>
      <c r="Y22" s="3"/>
    </row>
    <row r="23" spans="1:25" ht="18.75" customHeight="1" x14ac:dyDescent="0.25">
      <c r="A23" s="3"/>
      <c r="B23" s="389"/>
      <c r="C23" s="301"/>
      <c r="D23" s="301"/>
      <c r="E23" s="301"/>
      <c r="F23" s="74" t="s">
        <v>120</v>
      </c>
      <c r="G23" s="117">
        <v>4998</v>
      </c>
      <c r="H23" s="225">
        <v>7</v>
      </c>
      <c r="I23" s="81">
        <v>10</v>
      </c>
      <c r="J23" s="81">
        <v>15</v>
      </c>
      <c r="K23" s="81">
        <v>7</v>
      </c>
      <c r="L23" s="81">
        <v>10</v>
      </c>
      <c r="M23" s="81">
        <v>15</v>
      </c>
      <c r="N23" s="224">
        <f t="shared" si="0"/>
        <v>34.985999999999997</v>
      </c>
      <c r="O23" s="224">
        <f t="shared" si="1"/>
        <v>49.98</v>
      </c>
      <c r="P23" s="224">
        <f t="shared" si="2"/>
        <v>74.97</v>
      </c>
      <c r="Q23" s="359"/>
      <c r="R23" s="359"/>
      <c r="S23" s="359"/>
      <c r="T23" s="360"/>
      <c r="U23" s="360"/>
      <c r="V23" s="360"/>
      <c r="W23" s="3"/>
      <c r="X23" s="3"/>
      <c r="Y23" s="3"/>
    </row>
    <row r="24" spans="1:25" ht="15.75" x14ac:dyDescent="0.25">
      <c r="A24" s="3"/>
      <c r="B24" s="298" t="s">
        <v>50</v>
      </c>
      <c r="C24" s="402" t="s">
        <v>46</v>
      </c>
      <c r="D24" s="402" t="s">
        <v>46</v>
      </c>
      <c r="E24" s="402" t="s">
        <v>46</v>
      </c>
      <c r="F24" s="74" t="s">
        <v>42</v>
      </c>
      <c r="G24" s="224">
        <v>1488</v>
      </c>
      <c r="H24" s="84">
        <v>40</v>
      </c>
      <c r="I24" s="84">
        <v>40</v>
      </c>
      <c r="J24" s="84">
        <v>40</v>
      </c>
      <c r="K24" s="84">
        <v>20</v>
      </c>
      <c r="L24" s="84">
        <v>20</v>
      </c>
      <c r="M24" s="84">
        <v>20</v>
      </c>
      <c r="N24" s="224">
        <f t="shared" ref="N24:N27" si="3">H24*G24/1000</f>
        <v>59.52</v>
      </c>
      <c r="O24" s="224">
        <f t="shared" ref="O24:O27" si="4">I24*G24/1000</f>
        <v>59.52</v>
      </c>
      <c r="P24" s="224">
        <f t="shared" ref="P24:P27" si="5">J24*G24/1000</f>
        <v>59.52</v>
      </c>
      <c r="Q24" s="354">
        <f>SUM(N24:N26)</f>
        <v>127.63400000000001</v>
      </c>
      <c r="R24" s="354">
        <f t="shared" ref="R24:S24" si="6">SUM(O24:O26)</f>
        <v>127.63400000000001</v>
      </c>
      <c r="S24" s="354">
        <f t="shared" si="6"/>
        <v>127.63400000000001</v>
      </c>
      <c r="T24" s="354">
        <f t="shared" ref="T24:V24" si="7">Q24*1.5</f>
        <v>191.45100000000002</v>
      </c>
      <c r="U24" s="354">
        <f t="shared" si="7"/>
        <v>191.45100000000002</v>
      </c>
      <c r="V24" s="354">
        <f t="shared" si="7"/>
        <v>191.45100000000002</v>
      </c>
      <c r="W24" s="3"/>
      <c r="X24" s="3"/>
      <c r="Y24" s="3"/>
    </row>
    <row r="25" spans="1:25" ht="15.75" x14ac:dyDescent="0.25">
      <c r="A25" s="3"/>
      <c r="B25" s="299"/>
      <c r="C25" s="309"/>
      <c r="D25" s="309"/>
      <c r="E25" s="309"/>
      <c r="F25" s="74" t="s">
        <v>51</v>
      </c>
      <c r="G25" s="224">
        <v>751</v>
      </c>
      <c r="H25" s="84">
        <v>89</v>
      </c>
      <c r="I25" s="84">
        <v>89</v>
      </c>
      <c r="J25" s="84">
        <v>89</v>
      </c>
      <c r="K25" s="84">
        <v>60</v>
      </c>
      <c r="L25" s="84">
        <v>60</v>
      </c>
      <c r="M25" s="84">
        <v>60</v>
      </c>
      <c r="N25" s="224">
        <f t="shared" si="3"/>
        <v>66.838999999999999</v>
      </c>
      <c r="O25" s="224">
        <f t="shared" si="4"/>
        <v>66.838999999999999</v>
      </c>
      <c r="P25" s="224">
        <f t="shared" si="5"/>
        <v>66.838999999999999</v>
      </c>
      <c r="Q25" s="362"/>
      <c r="R25" s="362"/>
      <c r="S25" s="362"/>
      <c r="T25" s="362"/>
      <c r="U25" s="362"/>
      <c r="V25" s="362"/>
      <c r="W25" s="3"/>
      <c r="X25" s="3"/>
      <c r="Y25" s="3"/>
    </row>
    <row r="26" spans="1:25" ht="15.75" x14ac:dyDescent="0.25">
      <c r="A26" s="3"/>
      <c r="B26" s="375"/>
      <c r="C26" s="310"/>
      <c r="D26" s="310"/>
      <c r="E26" s="310"/>
      <c r="F26" s="74" t="s">
        <v>32</v>
      </c>
      <c r="G26" s="224">
        <v>425</v>
      </c>
      <c r="H26" s="84">
        <v>3</v>
      </c>
      <c r="I26" s="84">
        <v>3</v>
      </c>
      <c r="J26" s="84">
        <v>3</v>
      </c>
      <c r="K26" s="84">
        <v>3</v>
      </c>
      <c r="L26" s="84">
        <v>3</v>
      </c>
      <c r="M26" s="84">
        <v>3</v>
      </c>
      <c r="N26" s="224">
        <f t="shared" si="3"/>
        <v>1.2749999999999999</v>
      </c>
      <c r="O26" s="224">
        <f t="shared" si="4"/>
        <v>1.2749999999999999</v>
      </c>
      <c r="P26" s="224">
        <f t="shared" si="5"/>
        <v>1.2749999999999999</v>
      </c>
      <c r="Q26" s="355"/>
      <c r="R26" s="355"/>
      <c r="S26" s="355"/>
      <c r="T26" s="355"/>
      <c r="U26" s="355"/>
      <c r="V26" s="355"/>
      <c r="W26" s="3"/>
      <c r="X26" s="3"/>
      <c r="Y26" s="3"/>
    </row>
    <row r="27" spans="1:25" ht="30" x14ac:dyDescent="0.25">
      <c r="A27" s="3"/>
      <c r="B27" s="92" t="s">
        <v>110</v>
      </c>
      <c r="C27" s="93">
        <v>30</v>
      </c>
      <c r="D27" s="93">
        <v>50</v>
      </c>
      <c r="E27" s="93">
        <v>50</v>
      </c>
      <c r="F27" s="94" t="s">
        <v>110</v>
      </c>
      <c r="G27" s="225">
        <v>550</v>
      </c>
      <c r="H27" s="81">
        <v>30</v>
      </c>
      <c r="I27" s="81">
        <v>50</v>
      </c>
      <c r="J27" s="81">
        <v>50</v>
      </c>
      <c r="K27" s="81">
        <v>30</v>
      </c>
      <c r="L27" s="81">
        <v>50</v>
      </c>
      <c r="M27" s="81">
        <v>50</v>
      </c>
      <c r="N27" s="224">
        <f t="shared" si="3"/>
        <v>16.5</v>
      </c>
      <c r="O27" s="224">
        <f t="shared" si="4"/>
        <v>27.5</v>
      </c>
      <c r="P27" s="224">
        <f t="shared" si="5"/>
        <v>27.5</v>
      </c>
      <c r="Q27" s="224">
        <f>SUM(N27)</f>
        <v>16.5</v>
      </c>
      <c r="R27" s="224">
        <f t="shared" ref="R27:S27" si="8">SUM(O27)</f>
        <v>27.5</v>
      </c>
      <c r="S27" s="224">
        <f t="shared" si="8"/>
        <v>27.5</v>
      </c>
      <c r="T27" s="95">
        <f>Q27*1.5</f>
        <v>24.75</v>
      </c>
      <c r="U27" s="95">
        <f>R27*1.5</f>
        <v>41.25</v>
      </c>
      <c r="V27" s="96">
        <f>S27*1.5</f>
        <v>41.25</v>
      </c>
      <c r="W27" s="3"/>
      <c r="X27" s="3"/>
      <c r="Y27" s="3"/>
    </row>
    <row r="28" spans="1:25" ht="15.75" thickBot="1" x14ac:dyDescent="0.3">
      <c r="A28" s="3"/>
      <c r="B28" s="459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1"/>
      <c r="Q28" s="97">
        <f>SUM(Q10:Q27)</f>
        <v>388.76900000000001</v>
      </c>
      <c r="R28" s="97">
        <f t="shared" ref="R28:V28" si="9">SUM(R10:R27)</f>
        <v>442.5145</v>
      </c>
      <c r="S28" s="97">
        <f t="shared" si="9"/>
        <v>501.88100000000003</v>
      </c>
      <c r="T28" s="97">
        <f t="shared" si="9"/>
        <v>585.14043000000004</v>
      </c>
      <c r="U28" s="97">
        <f t="shared" si="9"/>
        <v>666.05998</v>
      </c>
      <c r="V28" s="97">
        <f t="shared" si="9"/>
        <v>755.63834000000008</v>
      </c>
      <c r="W28" s="3"/>
      <c r="X28" s="3"/>
      <c r="Y28" s="3"/>
    </row>
    <row r="29" spans="1:25" x14ac:dyDescent="0.25">
      <c r="A29" s="3"/>
      <c r="B29" s="376" t="s">
        <v>49</v>
      </c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"/>
      <c r="X29" s="3"/>
      <c r="Y29" s="3"/>
    </row>
    <row r="30" spans="1:25" ht="15" customHeight="1" x14ac:dyDescent="0.25">
      <c r="A30" s="3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3"/>
      <c r="X30" s="3"/>
      <c r="Y30" s="3"/>
    </row>
    <row r="31" spans="1:25" x14ac:dyDescent="0.25">
      <c r="A31" s="3"/>
      <c r="B31" s="368" t="s">
        <v>158</v>
      </c>
      <c r="C31" s="367">
        <v>70</v>
      </c>
      <c r="D31" s="367">
        <v>90</v>
      </c>
      <c r="E31" s="367">
        <v>100</v>
      </c>
      <c r="F31" s="101" t="s">
        <v>146</v>
      </c>
      <c r="G31" s="224">
        <v>5650</v>
      </c>
      <c r="H31" s="81">
        <v>80</v>
      </c>
      <c r="I31" s="81">
        <v>90</v>
      </c>
      <c r="J31" s="81">
        <v>100</v>
      </c>
      <c r="K31" s="81">
        <v>75</v>
      </c>
      <c r="L31" s="81">
        <v>85</v>
      </c>
      <c r="M31" s="81">
        <v>90</v>
      </c>
      <c r="N31" s="224">
        <f t="shared" ref="N31:N47" si="10">H31*G31/1000</f>
        <v>452</v>
      </c>
      <c r="O31" s="224">
        <f t="shared" ref="O31:O47" si="11">I31*G31/1000</f>
        <v>508.5</v>
      </c>
      <c r="P31" s="91">
        <f t="shared" ref="P31:P47" si="12">J31*G31/1000</f>
        <v>565</v>
      </c>
      <c r="Q31" s="354">
        <f>SUM(N31:N36)</f>
        <v>462.78400000000005</v>
      </c>
      <c r="R31" s="354">
        <f t="shared" ref="R31:S31" si="13">SUM(O31:O36)</f>
        <v>524.79</v>
      </c>
      <c r="S31" s="354">
        <f t="shared" si="13"/>
        <v>584.11900000000003</v>
      </c>
      <c r="T31" s="356">
        <f>Q31*1.5</f>
        <v>694.17600000000004</v>
      </c>
      <c r="U31" s="356">
        <f>R31*1.5</f>
        <v>787.18499999999995</v>
      </c>
      <c r="V31" s="356">
        <f>S31*1.5</f>
        <v>876.17849999999999</v>
      </c>
      <c r="W31" s="3"/>
      <c r="X31" s="3"/>
      <c r="Y31" s="3"/>
    </row>
    <row r="32" spans="1:25" x14ac:dyDescent="0.25">
      <c r="A32" s="3"/>
      <c r="B32" s="368"/>
      <c r="C32" s="367"/>
      <c r="D32" s="367"/>
      <c r="E32" s="367"/>
      <c r="F32" s="73" t="s">
        <v>62</v>
      </c>
      <c r="G32" s="224">
        <v>426</v>
      </c>
      <c r="H32" s="225">
        <v>7</v>
      </c>
      <c r="I32" s="225">
        <v>12</v>
      </c>
      <c r="J32" s="84">
        <v>15</v>
      </c>
      <c r="K32" s="225">
        <v>7</v>
      </c>
      <c r="L32" s="225">
        <v>12</v>
      </c>
      <c r="M32" s="84">
        <v>15</v>
      </c>
      <c r="N32" s="224">
        <f t="shared" si="10"/>
        <v>2.9820000000000002</v>
      </c>
      <c r="O32" s="224">
        <f t="shared" si="11"/>
        <v>5.1120000000000001</v>
      </c>
      <c r="P32" s="91">
        <f t="shared" si="12"/>
        <v>6.39</v>
      </c>
      <c r="Q32" s="362"/>
      <c r="R32" s="362"/>
      <c r="S32" s="362"/>
      <c r="T32" s="364"/>
      <c r="U32" s="364"/>
      <c r="V32" s="364"/>
      <c r="W32" s="3"/>
      <c r="X32" s="3"/>
      <c r="Y32" s="3"/>
    </row>
    <row r="33" spans="1:25" x14ac:dyDescent="0.25">
      <c r="A33" s="3"/>
      <c r="B33" s="368"/>
      <c r="C33" s="367"/>
      <c r="D33" s="367"/>
      <c r="E33" s="367"/>
      <c r="F33" s="73" t="s">
        <v>96</v>
      </c>
      <c r="G33" s="224">
        <v>517</v>
      </c>
      <c r="H33" s="225">
        <v>5</v>
      </c>
      <c r="I33" s="225">
        <v>5</v>
      </c>
      <c r="J33" s="84">
        <v>5</v>
      </c>
      <c r="K33" s="225">
        <v>5</v>
      </c>
      <c r="L33" s="225">
        <v>5</v>
      </c>
      <c r="M33" s="84">
        <v>5</v>
      </c>
      <c r="N33" s="224">
        <f t="shared" si="10"/>
        <v>2.585</v>
      </c>
      <c r="O33" s="224">
        <f t="shared" si="11"/>
        <v>2.585</v>
      </c>
      <c r="P33" s="91">
        <f t="shared" si="12"/>
        <v>2.585</v>
      </c>
      <c r="Q33" s="362"/>
      <c r="R33" s="362"/>
      <c r="S33" s="362"/>
      <c r="T33" s="364"/>
      <c r="U33" s="364"/>
      <c r="V33" s="364"/>
      <c r="W33" s="3"/>
      <c r="X33" s="3"/>
      <c r="Y33" s="3"/>
    </row>
    <row r="34" spans="1:25" x14ac:dyDescent="0.25">
      <c r="A34" s="3"/>
      <c r="B34" s="368"/>
      <c r="C34" s="367"/>
      <c r="D34" s="367"/>
      <c r="E34" s="367"/>
      <c r="F34" s="102" t="s">
        <v>11</v>
      </c>
      <c r="G34" s="227">
        <v>204</v>
      </c>
      <c r="H34" s="225">
        <v>7</v>
      </c>
      <c r="I34" s="225">
        <v>12</v>
      </c>
      <c r="J34" s="81">
        <v>15</v>
      </c>
      <c r="K34" s="225">
        <v>5</v>
      </c>
      <c r="L34" s="225">
        <v>10</v>
      </c>
      <c r="M34" s="84">
        <v>12</v>
      </c>
      <c r="N34" s="224">
        <f>H34*G33/1000</f>
        <v>3.6190000000000002</v>
      </c>
      <c r="O34" s="224">
        <f>I34*G33/1000</f>
        <v>6.2039999999999997</v>
      </c>
      <c r="P34" s="91">
        <f>J34*G33/1000</f>
        <v>7.7549999999999999</v>
      </c>
      <c r="Q34" s="362"/>
      <c r="R34" s="362"/>
      <c r="S34" s="362"/>
      <c r="T34" s="364"/>
      <c r="U34" s="364"/>
      <c r="V34" s="364"/>
      <c r="W34" s="3"/>
      <c r="X34" s="3"/>
      <c r="Y34" s="3"/>
    </row>
    <row r="35" spans="1:25" x14ac:dyDescent="0.25">
      <c r="A35" s="3"/>
      <c r="B35" s="368"/>
      <c r="C35" s="367"/>
      <c r="D35" s="367"/>
      <c r="E35" s="367"/>
      <c r="F35" s="73" t="s">
        <v>12</v>
      </c>
      <c r="G35" s="224">
        <v>791</v>
      </c>
      <c r="H35" s="84">
        <v>2</v>
      </c>
      <c r="I35" s="84">
        <v>3</v>
      </c>
      <c r="J35" s="84">
        <v>3</v>
      </c>
      <c r="K35" s="84">
        <v>2</v>
      </c>
      <c r="L35" s="84">
        <v>3</v>
      </c>
      <c r="M35" s="84">
        <v>3</v>
      </c>
      <c r="N35" s="224">
        <f t="shared" si="10"/>
        <v>1.5820000000000001</v>
      </c>
      <c r="O35" s="224">
        <f t="shared" si="11"/>
        <v>2.3730000000000002</v>
      </c>
      <c r="P35" s="91">
        <f t="shared" si="12"/>
        <v>2.3730000000000002</v>
      </c>
      <c r="Q35" s="362"/>
      <c r="R35" s="362"/>
      <c r="S35" s="362"/>
      <c r="T35" s="364"/>
      <c r="U35" s="364"/>
      <c r="V35" s="364"/>
      <c r="W35" s="3"/>
      <c r="X35" s="3"/>
      <c r="Y35" s="3"/>
    </row>
    <row r="36" spans="1:25" ht="15.75" x14ac:dyDescent="0.25">
      <c r="A36" s="3"/>
      <c r="B36" s="368"/>
      <c r="C36" s="367"/>
      <c r="D36" s="367"/>
      <c r="E36" s="367"/>
      <c r="F36" s="74" t="s">
        <v>28</v>
      </c>
      <c r="G36" s="224">
        <v>80</v>
      </c>
      <c r="H36" s="84">
        <v>0.2</v>
      </c>
      <c r="I36" s="84">
        <v>0.2</v>
      </c>
      <c r="J36" s="84">
        <v>0.2</v>
      </c>
      <c r="K36" s="84">
        <v>0.2</v>
      </c>
      <c r="L36" s="84">
        <v>0.2</v>
      </c>
      <c r="M36" s="84">
        <v>0.2</v>
      </c>
      <c r="N36" s="224">
        <f t="shared" si="10"/>
        <v>1.6E-2</v>
      </c>
      <c r="O36" s="224">
        <f t="shared" si="11"/>
        <v>1.6E-2</v>
      </c>
      <c r="P36" s="91">
        <f t="shared" si="12"/>
        <v>1.6E-2</v>
      </c>
      <c r="Q36" s="355"/>
      <c r="R36" s="355"/>
      <c r="S36" s="355"/>
      <c r="T36" s="357"/>
      <c r="U36" s="357"/>
      <c r="V36" s="357"/>
      <c r="W36" s="3"/>
      <c r="X36" s="3"/>
      <c r="Y36" s="3"/>
    </row>
    <row r="37" spans="1:25" ht="15.75" x14ac:dyDescent="0.25">
      <c r="A37" s="3"/>
      <c r="B37" s="298" t="s">
        <v>93</v>
      </c>
      <c r="C37" s="396">
        <v>20</v>
      </c>
      <c r="D37" s="396">
        <v>20</v>
      </c>
      <c r="E37" s="396">
        <v>20</v>
      </c>
      <c r="F37" s="74" t="s">
        <v>77</v>
      </c>
      <c r="G37" s="224">
        <v>2103</v>
      </c>
      <c r="H37" s="84">
        <v>10</v>
      </c>
      <c r="I37" s="84">
        <v>10</v>
      </c>
      <c r="J37" s="84">
        <v>10</v>
      </c>
      <c r="K37" s="84">
        <v>10</v>
      </c>
      <c r="L37" s="84">
        <v>10</v>
      </c>
      <c r="M37" s="84">
        <v>10</v>
      </c>
      <c r="N37" s="224">
        <f t="shared" si="10"/>
        <v>21.03</v>
      </c>
      <c r="O37" s="224">
        <f t="shared" si="11"/>
        <v>21.03</v>
      </c>
      <c r="P37" s="91">
        <f t="shared" si="12"/>
        <v>21.03</v>
      </c>
      <c r="Q37" s="354">
        <f>SUM(N37:N39)</f>
        <v>30.594000000000001</v>
      </c>
      <c r="R37" s="354">
        <f t="shared" ref="R37:S37" si="14">SUM(O37:O39)</f>
        <v>30.594000000000001</v>
      </c>
      <c r="S37" s="354">
        <f t="shared" si="14"/>
        <v>30.594000000000001</v>
      </c>
      <c r="T37" s="356">
        <f>Q37*1.5</f>
        <v>45.891000000000005</v>
      </c>
      <c r="U37" s="356">
        <f>R37*1.5</f>
        <v>45.891000000000005</v>
      </c>
      <c r="V37" s="356">
        <f>S37*1.5</f>
        <v>45.891000000000005</v>
      </c>
      <c r="W37" s="3"/>
      <c r="X37" s="3"/>
      <c r="Y37" s="3"/>
    </row>
    <row r="38" spans="1:25" ht="15.75" x14ac:dyDescent="0.25">
      <c r="A38" s="3"/>
      <c r="B38" s="299"/>
      <c r="C38" s="401"/>
      <c r="D38" s="401"/>
      <c r="E38" s="401"/>
      <c r="F38" s="74" t="s">
        <v>76</v>
      </c>
      <c r="G38" s="224">
        <v>222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224">
        <f t="shared" si="10"/>
        <v>0.44400000000000001</v>
      </c>
      <c r="O38" s="224">
        <f t="shared" si="11"/>
        <v>0.44400000000000001</v>
      </c>
      <c r="P38" s="91">
        <f t="shared" si="12"/>
        <v>0.44400000000000001</v>
      </c>
      <c r="Q38" s="362"/>
      <c r="R38" s="362"/>
      <c r="S38" s="362"/>
      <c r="T38" s="364"/>
      <c r="U38" s="364"/>
      <c r="V38" s="364"/>
      <c r="W38" s="3"/>
      <c r="X38" s="3"/>
      <c r="Y38" s="3"/>
    </row>
    <row r="39" spans="1:25" ht="15.75" x14ac:dyDescent="0.25">
      <c r="A39" s="3"/>
      <c r="B39" s="299"/>
      <c r="C39" s="401"/>
      <c r="D39" s="401"/>
      <c r="E39" s="401"/>
      <c r="F39" s="130" t="s">
        <v>14</v>
      </c>
      <c r="G39" s="224">
        <v>4560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24">
        <f t="shared" si="10"/>
        <v>9.1199999999999992</v>
      </c>
      <c r="O39" s="224">
        <f t="shared" si="11"/>
        <v>9.1199999999999992</v>
      </c>
      <c r="P39" s="91">
        <f t="shared" si="12"/>
        <v>9.1199999999999992</v>
      </c>
      <c r="Q39" s="355"/>
      <c r="R39" s="355"/>
      <c r="S39" s="355"/>
      <c r="T39" s="357"/>
      <c r="U39" s="357"/>
      <c r="V39" s="357"/>
      <c r="W39" s="3"/>
      <c r="X39" s="3"/>
      <c r="Y39" s="3"/>
    </row>
    <row r="40" spans="1:25" ht="15.75" x14ac:dyDescent="0.25">
      <c r="A40" s="3"/>
      <c r="B40" s="368" t="s">
        <v>139</v>
      </c>
      <c r="C40" s="367">
        <v>130</v>
      </c>
      <c r="D40" s="367">
        <v>150</v>
      </c>
      <c r="E40" s="367">
        <v>180</v>
      </c>
      <c r="F40" s="85" t="s">
        <v>140</v>
      </c>
      <c r="G40" s="224">
        <v>435</v>
      </c>
      <c r="H40" s="84">
        <v>30</v>
      </c>
      <c r="I40" s="84">
        <v>38</v>
      </c>
      <c r="J40" s="84">
        <v>45</v>
      </c>
      <c r="K40" s="84">
        <v>30</v>
      </c>
      <c r="L40" s="84">
        <v>38</v>
      </c>
      <c r="M40" s="84">
        <v>45</v>
      </c>
      <c r="N40" s="226">
        <f t="shared" ref="N40:N45" si="15">H40*G40/1000</f>
        <v>13.05</v>
      </c>
      <c r="O40" s="226">
        <f t="shared" ref="O40:O45" si="16">I40*G40/1000</f>
        <v>16.53</v>
      </c>
      <c r="P40" s="243">
        <f t="shared" ref="P40:P45" si="17">J40*G40/1000</f>
        <v>19.574999999999999</v>
      </c>
      <c r="Q40" s="354">
        <f>SUM(N40:N44)</f>
        <v>43.966000000000001</v>
      </c>
      <c r="R40" s="354">
        <f>SUM(O40:O44)</f>
        <v>58.068999999999996</v>
      </c>
      <c r="S40" s="354">
        <f>SUM(P40:P44)</f>
        <v>71.737000000000009</v>
      </c>
      <c r="T40" s="356">
        <f>Q40*1.5</f>
        <v>65.948999999999998</v>
      </c>
      <c r="U40" s="356">
        <f>R40*1.5</f>
        <v>87.103499999999997</v>
      </c>
      <c r="V40" s="356">
        <f>S40*1.5</f>
        <v>107.60550000000001</v>
      </c>
      <c r="W40" s="3"/>
      <c r="X40" s="3"/>
      <c r="Y40" s="3"/>
    </row>
    <row r="41" spans="1:25" ht="15.75" x14ac:dyDescent="0.25">
      <c r="A41" s="3"/>
      <c r="B41" s="368"/>
      <c r="C41" s="367"/>
      <c r="D41" s="367"/>
      <c r="E41" s="367"/>
      <c r="F41" s="85" t="s">
        <v>35</v>
      </c>
      <c r="G41" s="224">
        <v>219</v>
      </c>
      <c r="H41" s="84">
        <v>60</v>
      </c>
      <c r="I41" s="84">
        <v>65</v>
      </c>
      <c r="J41" s="84">
        <v>70</v>
      </c>
      <c r="K41" s="84">
        <v>54</v>
      </c>
      <c r="L41" s="84">
        <v>59</v>
      </c>
      <c r="M41" s="84">
        <v>66</v>
      </c>
      <c r="N41" s="226">
        <f t="shared" si="15"/>
        <v>13.14</v>
      </c>
      <c r="O41" s="226">
        <f t="shared" si="16"/>
        <v>14.234999999999999</v>
      </c>
      <c r="P41" s="243">
        <f t="shared" si="17"/>
        <v>15.33</v>
      </c>
      <c r="Q41" s="362"/>
      <c r="R41" s="362"/>
      <c r="S41" s="362"/>
      <c r="T41" s="364"/>
      <c r="U41" s="364"/>
      <c r="V41" s="364"/>
      <c r="W41" s="3"/>
      <c r="X41" s="3"/>
      <c r="Y41" s="3"/>
    </row>
    <row r="42" spans="1:25" x14ac:dyDescent="0.25">
      <c r="A42" s="3"/>
      <c r="B42" s="368"/>
      <c r="C42" s="367"/>
      <c r="D42" s="367"/>
      <c r="E42" s="367"/>
      <c r="F42" s="102" t="s">
        <v>11</v>
      </c>
      <c r="G42" s="227">
        <v>204</v>
      </c>
      <c r="H42" s="225">
        <v>20</v>
      </c>
      <c r="I42" s="225">
        <v>22</v>
      </c>
      <c r="J42" s="225">
        <v>24</v>
      </c>
      <c r="K42" s="225">
        <v>18</v>
      </c>
      <c r="L42" s="225">
        <v>20</v>
      </c>
      <c r="M42" s="225">
        <v>22</v>
      </c>
      <c r="N42" s="226">
        <f t="shared" si="15"/>
        <v>4.08</v>
      </c>
      <c r="O42" s="226">
        <f t="shared" si="16"/>
        <v>4.4880000000000004</v>
      </c>
      <c r="P42" s="243">
        <f t="shared" si="17"/>
        <v>4.8959999999999999</v>
      </c>
      <c r="Q42" s="362"/>
      <c r="R42" s="362"/>
      <c r="S42" s="362"/>
      <c r="T42" s="364"/>
      <c r="U42" s="364"/>
      <c r="V42" s="364"/>
      <c r="W42" s="3"/>
      <c r="X42" s="3"/>
      <c r="Y42" s="3"/>
    </row>
    <row r="43" spans="1:25" ht="15" customHeight="1" x14ac:dyDescent="0.25">
      <c r="A43" s="3"/>
      <c r="B43" s="368"/>
      <c r="C43" s="367"/>
      <c r="D43" s="367"/>
      <c r="E43" s="367"/>
      <c r="F43" s="87" t="s">
        <v>14</v>
      </c>
      <c r="G43" s="88">
        <v>4560</v>
      </c>
      <c r="H43" s="81">
        <v>3</v>
      </c>
      <c r="I43" s="81">
        <v>5</v>
      </c>
      <c r="J43" s="81">
        <v>7</v>
      </c>
      <c r="K43" s="81">
        <v>3</v>
      </c>
      <c r="L43" s="81">
        <v>5</v>
      </c>
      <c r="M43" s="81">
        <v>7</v>
      </c>
      <c r="N43" s="226">
        <f t="shared" si="15"/>
        <v>13.68</v>
      </c>
      <c r="O43" s="226">
        <f t="shared" si="16"/>
        <v>22.8</v>
      </c>
      <c r="P43" s="243">
        <f t="shared" si="17"/>
        <v>31.92</v>
      </c>
      <c r="Q43" s="362"/>
      <c r="R43" s="362"/>
      <c r="S43" s="362"/>
      <c r="T43" s="364"/>
      <c r="U43" s="364"/>
      <c r="V43" s="364"/>
      <c r="W43" s="3"/>
      <c r="X43" s="3"/>
      <c r="Y43" s="3"/>
    </row>
    <row r="44" spans="1:25" ht="15.75" x14ac:dyDescent="0.25">
      <c r="A44" s="3"/>
      <c r="B44" s="368"/>
      <c r="C44" s="367"/>
      <c r="D44" s="367"/>
      <c r="E44" s="367"/>
      <c r="F44" s="85" t="s">
        <v>28</v>
      </c>
      <c r="G44" s="224">
        <v>80</v>
      </c>
      <c r="H44" s="84">
        <v>0.2</v>
      </c>
      <c r="I44" s="84">
        <v>0.2</v>
      </c>
      <c r="J44" s="84">
        <v>0.2</v>
      </c>
      <c r="K44" s="84">
        <v>0.2</v>
      </c>
      <c r="L44" s="84">
        <v>0.2</v>
      </c>
      <c r="M44" s="84">
        <v>0.2</v>
      </c>
      <c r="N44" s="226">
        <f t="shared" si="15"/>
        <v>1.6E-2</v>
      </c>
      <c r="O44" s="226">
        <f t="shared" si="16"/>
        <v>1.6E-2</v>
      </c>
      <c r="P44" s="243">
        <f t="shared" si="17"/>
        <v>1.6E-2</v>
      </c>
      <c r="Q44" s="355"/>
      <c r="R44" s="355"/>
      <c r="S44" s="355"/>
      <c r="T44" s="357"/>
      <c r="U44" s="357"/>
      <c r="V44" s="357"/>
      <c r="W44" s="3"/>
      <c r="X44" s="3"/>
      <c r="Y44" s="3"/>
    </row>
    <row r="45" spans="1:25" ht="15.75" x14ac:dyDescent="0.25">
      <c r="A45" s="3"/>
      <c r="B45" s="89" t="s">
        <v>67</v>
      </c>
      <c r="C45" s="90">
        <v>120</v>
      </c>
      <c r="D45" s="90">
        <v>120</v>
      </c>
      <c r="E45" s="90">
        <v>120</v>
      </c>
      <c r="F45" s="74" t="s">
        <v>51</v>
      </c>
      <c r="G45" s="224">
        <v>751</v>
      </c>
      <c r="H45" s="81">
        <v>150</v>
      </c>
      <c r="I45" s="81">
        <v>150</v>
      </c>
      <c r="J45" s="81">
        <v>150</v>
      </c>
      <c r="K45" s="81">
        <v>120</v>
      </c>
      <c r="L45" s="81">
        <v>120</v>
      </c>
      <c r="M45" s="81">
        <v>120</v>
      </c>
      <c r="N45" s="224">
        <f t="shared" si="15"/>
        <v>112.65</v>
      </c>
      <c r="O45" s="224">
        <f t="shared" si="16"/>
        <v>112.65</v>
      </c>
      <c r="P45" s="91">
        <f t="shared" si="17"/>
        <v>112.65</v>
      </c>
      <c r="Q45" s="224">
        <f>SUM(N45)</f>
        <v>112.65</v>
      </c>
      <c r="R45" s="224">
        <f t="shared" ref="R45" si="18">SUM(O45)</f>
        <v>112.65</v>
      </c>
      <c r="S45" s="224">
        <f>O45</f>
        <v>112.65</v>
      </c>
      <c r="T45" s="229">
        <f t="shared" ref="T45:V46" si="19">Q45*1.5</f>
        <v>168.97500000000002</v>
      </c>
      <c r="U45" s="229">
        <f t="shared" si="19"/>
        <v>168.97500000000002</v>
      </c>
      <c r="V45" s="229">
        <f t="shared" si="19"/>
        <v>168.97500000000002</v>
      </c>
      <c r="W45" s="3"/>
      <c r="X45" s="3"/>
      <c r="Y45" s="3"/>
    </row>
    <row r="46" spans="1:25" x14ac:dyDescent="0.25">
      <c r="A46" s="3"/>
      <c r="B46" s="368" t="s">
        <v>43</v>
      </c>
      <c r="C46" s="367">
        <v>200</v>
      </c>
      <c r="D46" s="367">
        <v>200</v>
      </c>
      <c r="E46" s="367">
        <v>200</v>
      </c>
      <c r="F46" s="104" t="s">
        <v>44</v>
      </c>
      <c r="G46" s="224">
        <v>630</v>
      </c>
      <c r="H46" s="225">
        <v>20</v>
      </c>
      <c r="I46" s="225">
        <v>20</v>
      </c>
      <c r="J46" s="225">
        <v>20</v>
      </c>
      <c r="K46" s="225">
        <v>20</v>
      </c>
      <c r="L46" s="225">
        <v>20</v>
      </c>
      <c r="M46" s="225">
        <v>20</v>
      </c>
      <c r="N46" s="226">
        <f t="shared" si="10"/>
        <v>12.6</v>
      </c>
      <c r="O46" s="226">
        <f t="shared" si="11"/>
        <v>12.6</v>
      </c>
      <c r="P46" s="243">
        <f t="shared" si="12"/>
        <v>12.6</v>
      </c>
      <c r="Q46" s="354">
        <f>SUM(N46:N47)</f>
        <v>13.875</v>
      </c>
      <c r="R46" s="354">
        <f t="shared" ref="R46:S46" si="20">SUM(O46:O47)</f>
        <v>13.875</v>
      </c>
      <c r="S46" s="354">
        <f t="shared" si="20"/>
        <v>13.875</v>
      </c>
      <c r="T46" s="354">
        <f t="shared" si="19"/>
        <v>20.8125</v>
      </c>
      <c r="U46" s="354">
        <f t="shared" si="19"/>
        <v>20.8125</v>
      </c>
      <c r="V46" s="369">
        <f t="shared" si="19"/>
        <v>20.8125</v>
      </c>
      <c r="W46" s="3"/>
      <c r="X46" s="3"/>
      <c r="Y46" s="3"/>
    </row>
    <row r="47" spans="1:25" x14ac:dyDescent="0.25">
      <c r="A47" s="3"/>
      <c r="B47" s="368"/>
      <c r="C47" s="367"/>
      <c r="D47" s="367"/>
      <c r="E47" s="367"/>
      <c r="F47" s="105" t="s">
        <v>32</v>
      </c>
      <c r="G47" s="224">
        <v>425</v>
      </c>
      <c r="H47" s="81">
        <v>3</v>
      </c>
      <c r="I47" s="81">
        <v>3</v>
      </c>
      <c r="J47" s="81">
        <v>3</v>
      </c>
      <c r="K47" s="81">
        <v>3</v>
      </c>
      <c r="L47" s="81">
        <v>3</v>
      </c>
      <c r="M47" s="81">
        <v>3</v>
      </c>
      <c r="N47" s="226">
        <f t="shared" si="10"/>
        <v>1.2749999999999999</v>
      </c>
      <c r="O47" s="226">
        <f t="shared" si="11"/>
        <v>1.2749999999999999</v>
      </c>
      <c r="P47" s="243">
        <f t="shared" si="12"/>
        <v>1.2749999999999999</v>
      </c>
      <c r="Q47" s="355"/>
      <c r="R47" s="355"/>
      <c r="S47" s="355"/>
      <c r="T47" s="355"/>
      <c r="U47" s="355"/>
      <c r="V47" s="370"/>
      <c r="W47" s="3"/>
      <c r="X47" s="3"/>
      <c r="Y47" s="3"/>
    </row>
    <row r="48" spans="1:25" ht="30.75" thickBot="1" x14ac:dyDescent="0.3">
      <c r="A48" s="3"/>
      <c r="B48" s="106" t="s">
        <v>110</v>
      </c>
      <c r="C48" s="107">
        <v>30</v>
      </c>
      <c r="D48" s="107">
        <v>50</v>
      </c>
      <c r="E48" s="107">
        <v>50</v>
      </c>
      <c r="F48" s="108" t="s">
        <v>110</v>
      </c>
      <c r="G48" s="109">
        <v>550</v>
      </c>
      <c r="H48" s="110">
        <v>30</v>
      </c>
      <c r="I48" s="110">
        <v>50</v>
      </c>
      <c r="J48" s="110">
        <v>50</v>
      </c>
      <c r="K48" s="110">
        <v>30</v>
      </c>
      <c r="L48" s="110">
        <v>50</v>
      </c>
      <c r="M48" s="110">
        <v>50</v>
      </c>
      <c r="N48" s="111">
        <f>H48*G48/1000</f>
        <v>16.5</v>
      </c>
      <c r="O48" s="111">
        <f>I48*G48/1000</f>
        <v>27.5</v>
      </c>
      <c r="P48" s="112">
        <f>J48*G48/1000</f>
        <v>27.5</v>
      </c>
      <c r="Q48" s="226">
        <f>SUM(N48)</f>
        <v>16.5</v>
      </c>
      <c r="R48" s="226">
        <f t="shared" ref="R48:S48" si="21">SUM(O48)</f>
        <v>27.5</v>
      </c>
      <c r="S48" s="226">
        <f t="shared" si="21"/>
        <v>27.5</v>
      </c>
      <c r="T48" s="230">
        <f>Q48*1.5</f>
        <v>24.75</v>
      </c>
      <c r="U48" s="230">
        <f>R48*1.5</f>
        <v>41.25</v>
      </c>
      <c r="V48" s="230">
        <f>S48*1.5</f>
        <v>41.25</v>
      </c>
      <c r="W48" s="3"/>
      <c r="X48" s="3"/>
      <c r="Y48" s="3"/>
    </row>
    <row r="49" spans="1:25" ht="15.75" thickBot="1" x14ac:dyDescent="0.3">
      <c r="A49" s="3"/>
      <c r="B49" s="371"/>
      <c r="C49" s="372"/>
      <c r="D49" s="372"/>
      <c r="E49" s="372"/>
      <c r="F49" s="372"/>
      <c r="G49" s="372"/>
      <c r="H49" s="372"/>
      <c r="I49" s="372"/>
      <c r="J49" s="372"/>
      <c r="K49" s="372"/>
      <c r="L49" s="372"/>
      <c r="M49" s="372"/>
      <c r="N49" s="372"/>
      <c r="O49" s="372"/>
      <c r="P49" s="394"/>
      <c r="Q49" s="113">
        <f t="shared" ref="Q49:V49" si="22">SUM(Q31:Q48)</f>
        <v>680.36900000000003</v>
      </c>
      <c r="R49" s="113">
        <f t="shared" si="22"/>
        <v>767.47799999999995</v>
      </c>
      <c r="S49" s="113">
        <f t="shared" si="22"/>
        <v>840.47500000000002</v>
      </c>
      <c r="T49" s="113">
        <f t="shared" si="22"/>
        <v>1020.5535</v>
      </c>
      <c r="U49" s="113">
        <f t="shared" si="22"/>
        <v>1151.2170000000001</v>
      </c>
      <c r="V49" s="113">
        <f t="shared" si="22"/>
        <v>1260.7125000000001</v>
      </c>
      <c r="W49" s="3"/>
      <c r="X49" s="3"/>
      <c r="Y49" s="3"/>
    </row>
    <row r="50" spans="1:25" ht="15.75" thickBot="1" x14ac:dyDescent="0.3">
      <c r="A50" s="3"/>
      <c r="B50" s="376" t="s">
        <v>33</v>
      </c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  <c r="N50" s="377"/>
      <c r="O50" s="377"/>
      <c r="P50" s="377"/>
      <c r="Q50" s="377"/>
      <c r="R50" s="377"/>
      <c r="S50" s="377"/>
      <c r="T50" s="377"/>
      <c r="U50" s="377"/>
      <c r="V50" s="377"/>
      <c r="W50" s="3"/>
      <c r="X50" s="3"/>
      <c r="Y50" s="3"/>
    </row>
    <row r="51" spans="1:25" x14ac:dyDescent="0.25">
      <c r="A51" s="3"/>
      <c r="B51" s="421" t="s">
        <v>101</v>
      </c>
      <c r="C51" s="398">
        <v>60</v>
      </c>
      <c r="D51" s="398">
        <v>80</v>
      </c>
      <c r="E51" s="398">
        <v>100</v>
      </c>
      <c r="F51" s="114" t="s">
        <v>102</v>
      </c>
      <c r="G51" s="237">
        <v>409</v>
      </c>
      <c r="H51" s="237">
        <v>30</v>
      </c>
      <c r="I51" s="237">
        <v>40</v>
      </c>
      <c r="J51" s="237">
        <v>48</v>
      </c>
      <c r="K51" s="237">
        <v>26</v>
      </c>
      <c r="L51" s="237">
        <v>29</v>
      </c>
      <c r="M51" s="237">
        <v>31</v>
      </c>
      <c r="N51" s="232">
        <f t="shared" ref="N51:N54" si="23">H51*G51/1000</f>
        <v>12.27</v>
      </c>
      <c r="O51" s="232">
        <f t="shared" ref="O51:O54" si="24">I51*G51/1000</f>
        <v>16.36</v>
      </c>
      <c r="P51" s="115">
        <f t="shared" ref="P51:P54" si="25">J51*G51/1000</f>
        <v>19.632000000000001</v>
      </c>
      <c r="Q51" s="361">
        <f>SUM(N51:N54)</f>
        <v>28.026</v>
      </c>
      <c r="R51" s="361">
        <f t="shared" ref="R51:S51" si="26">SUM(O51:O54)</f>
        <v>38.275999999999996</v>
      </c>
      <c r="S51" s="361">
        <f t="shared" si="26"/>
        <v>46.278999999999996</v>
      </c>
      <c r="T51" s="363">
        <f>Q51*1.5</f>
        <v>42.039000000000001</v>
      </c>
      <c r="U51" s="363">
        <f>R51*1.5</f>
        <v>57.413999999999994</v>
      </c>
      <c r="V51" s="365">
        <f>S51*1.5</f>
        <v>69.418499999999995</v>
      </c>
      <c r="W51" s="3"/>
      <c r="X51" s="3"/>
      <c r="Y51" s="3"/>
    </row>
    <row r="52" spans="1:25" x14ac:dyDescent="0.25">
      <c r="A52" s="3"/>
      <c r="B52" s="422"/>
      <c r="C52" s="399"/>
      <c r="D52" s="399"/>
      <c r="E52" s="399"/>
      <c r="F52" s="241" t="s">
        <v>35</v>
      </c>
      <c r="G52" s="238">
        <v>219</v>
      </c>
      <c r="H52" s="238">
        <v>17</v>
      </c>
      <c r="I52" s="238">
        <v>19</v>
      </c>
      <c r="J52" s="238">
        <v>28</v>
      </c>
      <c r="K52" s="238">
        <v>13</v>
      </c>
      <c r="L52" s="238">
        <v>14</v>
      </c>
      <c r="M52" s="238">
        <v>22</v>
      </c>
      <c r="N52" s="224">
        <f t="shared" si="23"/>
        <v>3.7229999999999999</v>
      </c>
      <c r="O52" s="224">
        <f t="shared" si="24"/>
        <v>4.1609999999999996</v>
      </c>
      <c r="P52" s="224">
        <f t="shared" si="25"/>
        <v>6.1319999999999997</v>
      </c>
      <c r="Q52" s="362"/>
      <c r="R52" s="362"/>
      <c r="S52" s="362"/>
      <c r="T52" s="364"/>
      <c r="U52" s="364"/>
      <c r="V52" s="366"/>
      <c r="W52" s="3"/>
      <c r="X52" s="3"/>
      <c r="Y52" s="3"/>
    </row>
    <row r="53" spans="1:25" x14ac:dyDescent="0.25">
      <c r="A53" s="3"/>
      <c r="B53" s="422"/>
      <c r="C53" s="399"/>
      <c r="D53" s="399"/>
      <c r="E53" s="399"/>
      <c r="F53" s="241" t="s">
        <v>40</v>
      </c>
      <c r="G53" s="238">
        <v>276</v>
      </c>
      <c r="H53" s="238">
        <v>35</v>
      </c>
      <c r="I53" s="238">
        <v>50</v>
      </c>
      <c r="J53" s="238">
        <v>60</v>
      </c>
      <c r="K53" s="238">
        <v>28</v>
      </c>
      <c r="L53" s="238">
        <v>33</v>
      </c>
      <c r="M53" s="238">
        <v>42</v>
      </c>
      <c r="N53" s="224">
        <f t="shared" si="23"/>
        <v>9.66</v>
      </c>
      <c r="O53" s="224">
        <f t="shared" si="24"/>
        <v>13.8</v>
      </c>
      <c r="P53" s="224">
        <f t="shared" si="25"/>
        <v>16.559999999999999</v>
      </c>
      <c r="Q53" s="362"/>
      <c r="R53" s="362"/>
      <c r="S53" s="362"/>
      <c r="T53" s="364"/>
      <c r="U53" s="364"/>
      <c r="V53" s="366"/>
      <c r="W53" s="3"/>
      <c r="X53" s="3"/>
      <c r="Y53" s="3"/>
    </row>
    <row r="54" spans="1:25" x14ac:dyDescent="0.25">
      <c r="A54" s="3"/>
      <c r="B54" s="423"/>
      <c r="C54" s="400"/>
      <c r="D54" s="400"/>
      <c r="E54" s="400"/>
      <c r="F54" s="87" t="s">
        <v>12</v>
      </c>
      <c r="G54" s="224">
        <v>791</v>
      </c>
      <c r="H54" s="238">
        <v>3</v>
      </c>
      <c r="I54" s="238">
        <v>5</v>
      </c>
      <c r="J54" s="238">
        <v>5</v>
      </c>
      <c r="K54" s="238">
        <v>3</v>
      </c>
      <c r="L54" s="238">
        <v>5</v>
      </c>
      <c r="M54" s="238">
        <v>5</v>
      </c>
      <c r="N54" s="224">
        <f t="shared" si="23"/>
        <v>2.3730000000000002</v>
      </c>
      <c r="O54" s="224">
        <f t="shared" si="24"/>
        <v>3.9550000000000001</v>
      </c>
      <c r="P54" s="224">
        <f t="shared" si="25"/>
        <v>3.9550000000000001</v>
      </c>
      <c r="Q54" s="355"/>
      <c r="R54" s="355"/>
      <c r="S54" s="355"/>
      <c r="T54" s="357"/>
      <c r="U54" s="357"/>
      <c r="V54" s="353"/>
      <c r="W54" s="3"/>
      <c r="X54" s="3"/>
      <c r="Y54" s="3"/>
    </row>
    <row r="55" spans="1:25" x14ac:dyDescent="0.25">
      <c r="A55" s="3"/>
      <c r="B55" s="368" t="s">
        <v>114</v>
      </c>
      <c r="C55" s="301" t="s">
        <v>46</v>
      </c>
      <c r="D55" s="301" t="s">
        <v>48</v>
      </c>
      <c r="E55" s="301" t="s">
        <v>113</v>
      </c>
      <c r="F55" s="101" t="s">
        <v>146</v>
      </c>
      <c r="G55" s="224">
        <v>5650</v>
      </c>
      <c r="H55" s="81">
        <v>50</v>
      </c>
      <c r="I55" s="81">
        <v>65</v>
      </c>
      <c r="J55" s="81">
        <v>80</v>
      </c>
      <c r="K55" s="81">
        <v>47</v>
      </c>
      <c r="L55" s="81">
        <v>58</v>
      </c>
      <c r="M55" s="81">
        <v>69</v>
      </c>
      <c r="N55" s="224">
        <f t="shared" ref="N55:N73" si="27">H55*G55/1000</f>
        <v>282.5</v>
      </c>
      <c r="O55" s="224">
        <f t="shared" ref="O55:O74" si="28">I55*G55/1000</f>
        <v>367.25</v>
      </c>
      <c r="P55" s="224">
        <f t="shared" ref="P55:P71" si="29">J55*G55/1000</f>
        <v>452</v>
      </c>
      <c r="Q55" s="359">
        <f>SUM(N55:N60)</f>
        <v>299.81</v>
      </c>
      <c r="R55" s="359">
        <f>SUM(O55:O60)</f>
        <v>388.93699999999995</v>
      </c>
      <c r="S55" s="359">
        <f>SUM(P55:P60)</f>
        <v>478.07900000000001</v>
      </c>
      <c r="T55" s="354">
        <f>Q55*1.5</f>
        <v>449.71500000000003</v>
      </c>
      <c r="U55" s="354">
        <f>R55*1.5</f>
        <v>583.40549999999996</v>
      </c>
      <c r="V55" s="354">
        <f>S55*1.5</f>
        <v>717.11850000000004</v>
      </c>
      <c r="W55" s="3"/>
      <c r="X55" s="3"/>
      <c r="Y55" s="3"/>
    </row>
    <row r="56" spans="1:25" x14ac:dyDescent="0.25">
      <c r="A56" s="3"/>
      <c r="B56" s="368"/>
      <c r="C56" s="301"/>
      <c r="D56" s="301"/>
      <c r="E56" s="301"/>
      <c r="F56" s="73" t="s">
        <v>52</v>
      </c>
      <c r="G56" s="224">
        <v>632</v>
      </c>
      <c r="H56" s="81">
        <v>16</v>
      </c>
      <c r="I56" s="81">
        <v>20</v>
      </c>
      <c r="J56" s="81">
        <v>24</v>
      </c>
      <c r="K56" s="81">
        <v>16</v>
      </c>
      <c r="L56" s="81">
        <v>20</v>
      </c>
      <c r="M56" s="81">
        <v>24</v>
      </c>
      <c r="N56" s="224">
        <f t="shared" si="27"/>
        <v>10.112</v>
      </c>
      <c r="O56" s="224">
        <f t="shared" si="28"/>
        <v>12.64</v>
      </c>
      <c r="P56" s="224">
        <f t="shared" si="29"/>
        <v>15.167999999999999</v>
      </c>
      <c r="Q56" s="359"/>
      <c r="R56" s="359"/>
      <c r="S56" s="359"/>
      <c r="T56" s="362"/>
      <c r="U56" s="362"/>
      <c r="V56" s="362"/>
      <c r="W56" s="3"/>
      <c r="X56" s="3"/>
      <c r="Y56" s="3"/>
    </row>
    <row r="57" spans="1:25" x14ac:dyDescent="0.25">
      <c r="A57" s="3"/>
      <c r="B57" s="368"/>
      <c r="C57" s="301"/>
      <c r="D57" s="301"/>
      <c r="E57" s="301"/>
      <c r="F57" s="73" t="s">
        <v>12</v>
      </c>
      <c r="G57" s="224">
        <v>791</v>
      </c>
      <c r="H57" s="81">
        <v>4</v>
      </c>
      <c r="I57" s="81">
        <v>5</v>
      </c>
      <c r="J57" s="81">
        <v>6</v>
      </c>
      <c r="K57" s="81">
        <v>4</v>
      </c>
      <c r="L57" s="81">
        <v>5</v>
      </c>
      <c r="M57" s="81">
        <v>6</v>
      </c>
      <c r="N57" s="224">
        <f t="shared" si="27"/>
        <v>3.1640000000000001</v>
      </c>
      <c r="O57" s="224">
        <f t="shared" si="28"/>
        <v>3.9550000000000001</v>
      </c>
      <c r="P57" s="224">
        <f t="shared" si="29"/>
        <v>4.7460000000000004</v>
      </c>
      <c r="Q57" s="359"/>
      <c r="R57" s="359"/>
      <c r="S57" s="359"/>
      <c r="T57" s="362"/>
      <c r="U57" s="362"/>
      <c r="V57" s="362"/>
      <c r="W57" s="3"/>
      <c r="X57" s="3"/>
      <c r="Y57" s="3"/>
    </row>
    <row r="58" spans="1:25" x14ac:dyDescent="0.25">
      <c r="A58" s="3"/>
      <c r="B58" s="368"/>
      <c r="C58" s="301"/>
      <c r="D58" s="301"/>
      <c r="E58" s="301"/>
      <c r="F58" s="73" t="s">
        <v>10</v>
      </c>
      <c r="G58" s="224">
        <v>219</v>
      </c>
      <c r="H58" s="81">
        <v>10</v>
      </c>
      <c r="I58" s="81">
        <v>12</v>
      </c>
      <c r="J58" s="81">
        <v>15</v>
      </c>
      <c r="K58" s="81">
        <v>8</v>
      </c>
      <c r="L58" s="81">
        <v>10</v>
      </c>
      <c r="M58" s="81">
        <v>12</v>
      </c>
      <c r="N58" s="224">
        <f t="shared" si="27"/>
        <v>2.19</v>
      </c>
      <c r="O58" s="224">
        <f t="shared" si="28"/>
        <v>2.6280000000000001</v>
      </c>
      <c r="P58" s="224">
        <f t="shared" si="29"/>
        <v>3.2850000000000001</v>
      </c>
      <c r="Q58" s="359"/>
      <c r="R58" s="359"/>
      <c r="S58" s="359"/>
      <c r="T58" s="362"/>
      <c r="U58" s="362"/>
      <c r="V58" s="362"/>
      <c r="W58" s="3"/>
      <c r="X58" s="3"/>
      <c r="Y58" s="3"/>
    </row>
    <row r="59" spans="1:25" x14ac:dyDescent="0.25">
      <c r="A59" s="3"/>
      <c r="B59" s="368"/>
      <c r="C59" s="301"/>
      <c r="D59" s="301"/>
      <c r="E59" s="301"/>
      <c r="F59" s="73" t="s">
        <v>11</v>
      </c>
      <c r="G59" s="224">
        <v>204</v>
      </c>
      <c r="H59" s="81">
        <v>9</v>
      </c>
      <c r="I59" s="81">
        <v>12</v>
      </c>
      <c r="J59" s="81">
        <v>14</v>
      </c>
      <c r="K59" s="81">
        <v>8</v>
      </c>
      <c r="L59" s="81">
        <v>10</v>
      </c>
      <c r="M59" s="81">
        <v>12</v>
      </c>
      <c r="N59" s="224">
        <f t="shared" si="27"/>
        <v>1.8360000000000001</v>
      </c>
      <c r="O59" s="224">
        <f t="shared" si="28"/>
        <v>2.448</v>
      </c>
      <c r="P59" s="224">
        <f t="shared" si="29"/>
        <v>2.8559999999999999</v>
      </c>
      <c r="Q59" s="359"/>
      <c r="R59" s="359"/>
      <c r="S59" s="359"/>
      <c r="T59" s="362"/>
      <c r="U59" s="362"/>
      <c r="V59" s="362"/>
      <c r="W59" s="3"/>
      <c r="X59" s="3"/>
      <c r="Y59" s="3"/>
    </row>
    <row r="60" spans="1:25" ht="15.75" customHeight="1" x14ac:dyDescent="0.25">
      <c r="A60" s="3"/>
      <c r="B60" s="368"/>
      <c r="C60" s="301"/>
      <c r="D60" s="301"/>
      <c r="E60" s="301"/>
      <c r="F60" s="74" t="s">
        <v>28</v>
      </c>
      <c r="G60" s="224">
        <v>80</v>
      </c>
      <c r="H60" s="84">
        <v>0.1</v>
      </c>
      <c r="I60" s="84">
        <v>0.2</v>
      </c>
      <c r="J60" s="84">
        <v>0.3</v>
      </c>
      <c r="K60" s="84">
        <v>0.1</v>
      </c>
      <c r="L60" s="84">
        <v>0.2</v>
      </c>
      <c r="M60" s="84">
        <v>0.3</v>
      </c>
      <c r="N60" s="224">
        <f t="shared" si="27"/>
        <v>8.0000000000000002E-3</v>
      </c>
      <c r="O60" s="224">
        <f t="shared" si="28"/>
        <v>1.6E-2</v>
      </c>
      <c r="P60" s="224">
        <f t="shared" si="29"/>
        <v>2.4E-2</v>
      </c>
      <c r="Q60" s="359"/>
      <c r="R60" s="359"/>
      <c r="S60" s="359"/>
      <c r="T60" s="355"/>
      <c r="U60" s="355"/>
      <c r="V60" s="355"/>
      <c r="W60" s="3"/>
      <c r="X60" s="3"/>
      <c r="Y60" s="3"/>
    </row>
    <row r="61" spans="1:25" ht="35.25" customHeight="1" x14ac:dyDescent="0.25">
      <c r="A61" s="3"/>
      <c r="B61" s="368" t="s">
        <v>124</v>
      </c>
      <c r="C61" s="367">
        <v>50</v>
      </c>
      <c r="D61" s="367">
        <v>50</v>
      </c>
      <c r="E61" s="367">
        <v>50</v>
      </c>
      <c r="F61" s="241" t="s">
        <v>125</v>
      </c>
      <c r="G61" s="224">
        <v>412</v>
      </c>
      <c r="H61" s="81">
        <v>30</v>
      </c>
      <c r="I61" s="81">
        <v>30</v>
      </c>
      <c r="J61" s="81">
        <v>30</v>
      </c>
      <c r="K61" s="81">
        <v>30</v>
      </c>
      <c r="L61" s="81">
        <v>30</v>
      </c>
      <c r="M61" s="81">
        <v>30</v>
      </c>
      <c r="N61" s="224">
        <f t="shared" si="27"/>
        <v>12.36</v>
      </c>
      <c r="O61" s="224">
        <f t="shared" si="28"/>
        <v>12.36</v>
      </c>
      <c r="P61" s="224">
        <f t="shared" si="29"/>
        <v>12.36</v>
      </c>
      <c r="Q61" s="354">
        <f>SUM(N61:N71)</f>
        <v>97.353499999999997</v>
      </c>
      <c r="R61" s="354">
        <f>SUM(O61:O71)</f>
        <v>97.353499999999997</v>
      </c>
      <c r="S61" s="354">
        <f>SUM(P61:P71)</f>
        <v>97.353499999999997</v>
      </c>
      <c r="T61" s="354">
        <f>Q61*1.5</f>
        <v>146.03025</v>
      </c>
      <c r="U61" s="354">
        <f>R61*1.5</f>
        <v>146.03025</v>
      </c>
      <c r="V61" s="359">
        <f>S61*1.5</f>
        <v>146.03025</v>
      </c>
      <c r="W61" s="3"/>
      <c r="X61" s="3"/>
      <c r="Y61" s="3"/>
    </row>
    <row r="62" spans="1:25" ht="42" customHeight="1" x14ac:dyDescent="0.25">
      <c r="A62" s="3"/>
      <c r="B62" s="368"/>
      <c r="C62" s="367"/>
      <c r="D62" s="367"/>
      <c r="E62" s="367"/>
      <c r="F62" s="241" t="s">
        <v>126</v>
      </c>
      <c r="G62" s="224">
        <v>412</v>
      </c>
      <c r="H62" s="81">
        <v>2</v>
      </c>
      <c r="I62" s="81">
        <v>2</v>
      </c>
      <c r="J62" s="81">
        <v>2</v>
      </c>
      <c r="K62" s="81">
        <v>2</v>
      </c>
      <c r="L62" s="81">
        <v>2</v>
      </c>
      <c r="M62" s="81">
        <v>2</v>
      </c>
      <c r="N62" s="224">
        <f t="shared" si="27"/>
        <v>0.82399999999999995</v>
      </c>
      <c r="O62" s="224">
        <f t="shared" si="28"/>
        <v>0.82399999999999995</v>
      </c>
      <c r="P62" s="224">
        <f t="shared" si="29"/>
        <v>0.82399999999999995</v>
      </c>
      <c r="Q62" s="362"/>
      <c r="R62" s="362"/>
      <c r="S62" s="362"/>
      <c r="T62" s="362"/>
      <c r="U62" s="362"/>
      <c r="V62" s="359"/>
      <c r="W62" s="3"/>
      <c r="X62" s="3"/>
      <c r="Y62" s="3"/>
    </row>
    <row r="63" spans="1:25" ht="15.75" customHeight="1" x14ac:dyDescent="0.25">
      <c r="A63" s="3"/>
      <c r="B63" s="368"/>
      <c r="C63" s="367"/>
      <c r="D63" s="367"/>
      <c r="E63" s="367"/>
      <c r="F63" s="241" t="s">
        <v>38</v>
      </c>
      <c r="G63" s="224">
        <v>425</v>
      </c>
      <c r="H63" s="81">
        <v>4</v>
      </c>
      <c r="I63" s="81">
        <v>4</v>
      </c>
      <c r="J63" s="81">
        <v>4</v>
      </c>
      <c r="K63" s="81">
        <v>4</v>
      </c>
      <c r="L63" s="81">
        <v>4</v>
      </c>
      <c r="M63" s="81">
        <v>4</v>
      </c>
      <c r="N63" s="224">
        <f t="shared" si="27"/>
        <v>1.7</v>
      </c>
      <c r="O63" s="224">
        <f t="shared" si="28"/>
        <v>1.7</v>
      </c>
      <c r="P63" s="224">
        <f t="shared" si="29"/>
        <v>1.7</v>
      </c>
      <c r="Q63" s="362"/>
      <c r="R63" s="362"/>
      <c r="S63" s="362"/>
      <c r="T63" s="362"/>
      <c r="U63" s="362"/>
      <c r="V63" s="359"/>
      <c r="W63" s="3"/>
      <c r="X63" s="3"/>
      <c r="Y63" s="3"/>
    </row>
    <row r="64" spans="1:25" ht="15.75" customHeight="1" x14ac:dyDescent="0.25">
      <c r="A64" s="3"/>
      <c r="B64" s="368"/>
      <c r="C64" s="367"/>
      <c r="D64" s="367"/>
      <c r="E64" s="367"/>
      <c r="F64" s="241" t="s">
        <v>127</v>
      </c>
      <c r="G64" s="224">
        <v>4560</v>
      </c>
      <c r="H64" s="81">
        <v>1</v>
      </c>
      <c r="I64" s="81">
        <v>1</v>
      </c>
      <c r="J64" s="81">
        <v>1</v>
      </c>
      <c r="K64" s="81">
        <v>1</v>
      </c>
      <c r="L64" s="81">
        <v>1</v>
      </c>
      <c r="M64" s="81">
        <v>1</v>
      </c>
      <c r="N64" s="224">
        <f t="shared" si="27"/>
        <v>4.5599999999999996</v>
      </c>
      <c r="O64" s="224">
        <f t="shared" si="28"/>
        <v>4.5599999999999996</v>
      </c>
      <c r="P64" s="224">
        <f t="shared" si="29"/>
        <v>4.5599999999999996</v>
      </c>
      <c r="Q64" s="362"/>
      <c r="R64" s="362"/>
      <c r="S64" s="362"/>
      <c r="T64" s="362"/>
      <c r="U64" s="362"/>
      <c r="V64" s="359"/>
      <c r="W64" s="3"/>
      <c r="X64" s="3"/>
      <c r="Y64" s="3"/>
    </row>
    <row r="65" spans="1:25" ht="15.75" customHeight="1" x14ac:dyDescent="0.25">
      <c r="A65" s="3"/>
      <c r="B65" s="368"/>
      <c r="C65" s="367"/>
      <c r="D65" s="367"/>
      <c r="E65" s="367"/>
      <c r="F65" s="241" t="s">
        <v>131</v>
      </c>
      <c r="G65" s="224">
        <v>517</v>
      </c>
      <c r="H65" s="81">
        <v>5</v>
      </c>
      <c r="I65" s="81">
        <v>5</v>
      </c>
      <c r="J65" s="81">
        <v>5</v>
      </c>
      <c r="K65" s="81">
        <v>5</v>
      </c>
      <c r="L65" s="81">
        <v>5</v>
      </c>
      <c r="M65" s="81">
        <v>5</v>
      </c>
      <c r="N65" s="224">
        <f t="shared" si="27"/>
        <v>2.585</v>
      </c>
      <c r="O65" s="224">
        <f t="shared" si="28"/>
        <v>2.585</v>
      </c>
      <c r="P65" s="224">
        <f t="shared" si="29"/>
        <v>2.585</v>
      </c>
      <c r="Q65" s="362"/>
      <c r="R65" s="362"/>
      <c r="S65" s="362"/>
      <c r="T65" s="362"/>
      <c r="U65" s="362"/>
      <c r="V65" s="359"/>
      <c r="W65" s="3"/>
      <c r="X65" s="3"/>
      <c r="Y65" s="3"/>
    </row>
    <row r="66" spans="1:25" ht="15.75" customHeight="1" x14ac:dyDescent="0.25">
      <c r="A66" s="3"/>
      <c r="B66" s="368"/>
      <c r="C66" s="367"/>
      <c r="D66" s="367"/>
      <c r="E66" s="367"/>
      <c r="F66" s="241" t="s">
        <v>61</v>
      </c>
      <c r="G66" s="224">
        <v>417</v>
      </c>
      <c r="H66" s="81">
        <v>9</v>
      </c>
      <c r="I66" s="81">
        <v>9</v>
      </c>
      <c r="J66" s="81">
        <v>9</v>
      </c>
      <c r="K66" s="81">
        <v>9</v>
      </c>
      <c r="L66" s="81">
        <v>9</v>
      </c>
      <c r="M66" s="81">
        <v>9</v>
      </c>
      <c r="N66" s="224">
        <f t="shared" si="27"/>
        <v>3.7530000000000001</v>
      </c>
      <c r="O66" s="224">
        <f t="shared" si="28"/>
        <v>3.7530000000000001</v>
      </c>
      <c r="P66" s="224">
        <f t="shared" si="29"/>
        <v>3.7530000000000001</v>
      </c>
      <c r="Q66" s="362"/>
      <c r="R66" s="362"/>
      <c r="S66" s="362"/>
      <c r="T66" s="362"/>
      <c r="U66" s="362"/>
      <c r="V66" s="359"/>
      <c r="W66" s="3"/>
      <c r="X66" s="3"/>
      <c r="Y66" s="3"/>
    </row>
    <row r="67" spans="1:25" ht="15.75" customHeight="1" x14ac:dyDescent="0.25">
      <c r="A67" s="3"/>
      <c r="B67" s="368"/>
      <c r="C67" s="367"/>
      <c r="D67" s="367"/>
      <c r="E67" s="367"/>
      <c r="F67" s="241" t="s">
        <v>120</v>
      </c>
      <c r="G67" s="117">
        <v>4998</v>
      </c>
      <c r="H67" s="81">
        <v>13</v>
      </c>
      <c r="I67" s="81">
        <v>13</v>
      </c>
      <c r="J67" s="81">
        <v>13</v>
      </c>
      <c r="K67" s="81">
        <v>13</v>
      </c>
      <c r="L67" s="81">
        <v>13</v>
      </c>
      <c r="M67" s="81">
        <v>13</v>
      </c>
      <c r="N67" s="224">
        <f t="shared" si="27"/>
        <v>64.974000000000004</v>
      </c>
      <c r="O67" s="224">
        <f t="shared" si="28"/>
        <v>64.974000000000004</v>
      </c>
      <c r="P67" s="224">
        <f t="shared" si="29"/>
        <v>64.974000000000004</v>
      </c>
      <c r="Q67" s="362"/>
      <c r="R67" s="362"/>
      <c r="S67" s="362"/>
      <c r="T67" s="362"/>
      <c r="U67" s="362"/>
      <c r="V67" s="359"/>
      <c r="W67" s="3"/>
      <c r="X67" s="3"/>
      <c r="Y67" s="3"/>
    </row>
    <row r="68" spans="1:25" x14ac:dyDescent="0.25">
      <c r="A68" s="3"/>
      <c r="B68" s="368"/>
      <c r="C68" s="367"/>
      <c r="D68" s="367"/>
      <c r="E68" s="367"/>
      <c r="F68" s="241" t="s">
        <v>128</v>
      </c>
      <c r="G68" s="224">
        <v>5895</v>
      </c>
      <c r="H68" s="81">
        <v>1</v>
      </c>
      <c r="I68" s="81">
        <v>1</v>
      </c>
      <c r="J68" s="81">
        <v>1</v>
      </c>
      <c r="K68" s="81">
        <v>1E-3</v>
      </c>
      <c r="L68" s="81">
        <v>1</v>
      </c>
      <c r="M68" s="81">
        <v>1</v>
      </c>
      <c r="N68" s="224">
        <f t="shared" si="27"/>
        <v>5.8949999999999996</v>
      </c>
      <c r="O68" s="224">
        <f t="shared" si="28"/>
        <v>5.8949999999999996</v>
      </c>
      <c r="P68" s="224">
        <f t="shared" si="29"/>
        <v>5.8949999999999996</v>
      </c>
      <c r="Q68" s="362"/>
      <c r="R68" s="362"/>
      <c r="S68" s="362"/>
      <c r="T68" s="362"/>
      <c r="U68" s="362"/>
      <c r="V68" s="359"/>
      <c r="W68" s="3"/>
      <c r="X68" s="3"/>
      <c r="Y68" s="3"/>
    </row>
    <row r="69" spans="1:25" x14ac:dyDescent="0.25">
      <c r="A69" s="3"/>
      <c r="B69" s="368"/>
      <c r="C69" s="367"/>
      <c r="D69" s="367"/>
      <c r="E69" s="367"/>
      <c r="F69" s="241" t="s">
        <v>129</v>
      </c>
      <c r="G69" s="224">
        <v>80</v>
      </c>
      <c r="H69" s="84">
        <v>0.2</v>
      </c>
      <c r="I69" s="84">
        <v>0.2</v>
      </c>
      <c r="J69" s="84">
        <v>0.2</v>
      </c>
      <c r="K69" s="84">
        <v>0.2</v>
      </c>
      <c r="L69" s="84">
        <v>0.2</v>
      </c>
      <c r="M69" s="84">
        <v>0.2</v>
      </c>
      <c r="N69" s="224">
        <f t="shared" si="27"/>
        <v>1.6E-2</v>
      </c>
      <c r="O69" s="224">
        <f t="shared" si="28"/>
        <v>1.6E-2</v>
      </c>
      <c r="P69" s="224">
        <f t="shared" si="29"/>
        <v>1.6E-2</v>
      </c>
      <c r="Q69" s="362"/>
      <c r="R69" s="362"/>
      <c r="S69" s="362"/>
      <c r="T69" s="362"/>
      <c r="U69" s="362"/>
      <c r="V69" s="359"/>
      <c r="W69" s="3"/>
      <c r="X69" s="3"/>
      <c r="Y69" s="3"/>
    </row>
    <row r="70" spans="1:25" x14ac:dyDescent="0.25">
      <c r="A70" s="3"/>
      <c r="B70" s="368"/>
      <c r="C70" s="367"/>
      <c r="D70" s="367"/>
      <c r="E70" s="367"/>
      <c r="F70" s="241" t="s">
        <v>130</v>
      </c>
      <c r="G70" s="224">
        <v>5650</v>
      </c>
      <c r="H70" s="224">
        <v>0.03</v>
      </c>
      <c r="I70" s="224">
        <v>0.03</v>
      </c>
      <c r="J70" s="224">
        <v>0.03</v>
      </c>
      <c r="K70" s="224">
        <v>0.03</v>
      </c>
      <c r="L70" s="224">
        <v>0.03</v>
      </c>
      <c r="M70" s="224">
        <v>0.03</v>
      </c>
      <c r="N70" s="226">
        <f t="shared" si="27"/>
        <v>0.16950000000000001</v>
      </c>
      <c r="O70" s="226">
        <f t="shared" si="28"/>
        <v>0.16950000000000001</v>
      </c>
      <c r="P70" s="243">
        <f t="shared" si="29"/>
        <v>0.16950000000000001</v>
      </c>
      <c r="Q70" s="362"/>
      <c r="R70" s="362"/>
      <c r="S70" s="362"/>
      <c r="T70" s="362"/>
      <c r="U70" s="362"/>
      <c r="V70" s="359"/>
      <c r="W70" s="3"/>
      <c r="X70" s="3"/>
      <c r="Y70" s="3"/>
    </row>
    <row r="71" spans="1:25" x14ac:dyDescent="0.25">
      <c r="A71" s="3"/>
      <c r="B71" s="368"/>
      <c r="C71" s="367"/>
      <c r="D71" s="367"/>
      <c r="E71" s="367"/>
      <c r="F71" s="241" t="s">
        <v>131</v>
      </c>
      <c r="G71" s="224">
        <v>517</v>
      </c>
      <c r="H71" s="81">
        <v>1</v>
      </c>
      <c r="I71" s="81">
        <v>1</v>
      </c>
      <c r="J71" s="81">
        <v>1</v>
      </c>
      <c r="K71" s="81">
        <v>1</v>
      </c>
      <c r="L71" s="81">
        <v>1</v>
      </c>
      <c r="M71" s="81">
        <v>1</v>
      </c>
      <c r="N71" s="226">
        <f t="shared" si="27"/>
        <v>0.51700000000000002</v>
      </c>
      <c r="O71" s="226">
        <f t="shared" si="28"/>
        <v>0.51700000000000002</v>
      </c>
      <c r="P71" s="243">
        <f t="shared" si="29"/>
        <v>0.51700000000000002</v>
      </c>
      <c r="Q71" s="355"/>
      <c r="R71" s="355"/>
      <c r="S71" s="355"/>
      <c r="T71" s="355"/>
      <c r="U71" s="355"/>
      <c r="V71" s="359"/>
      <c r="W71" s="3"/>
      <c r="X71" s="3"/>
      <c r="Y71" s="3"/>
    </row>
    <row r="72" spans="1:25" ht="15" customHeight="1" x14ac:dyDescent="0.25">
      <c r="A72" s="3"/>
      <c r="B72" s="298" t="s">
        <v>97</v>
      </c>
      <c r="C72" s="396">
        <v>200</v>
      </c>
      <c r="D72" s="396">
        <v>200</v>
      </c>
      <c r="E72" s="396">
        <v>200</v>
      </c>
      <c r="F72" s="74" t="s">
        <v>42</v>
      </c>
      <c r="G72" s="224">
        <v>1488</v>
      </c>
      <c r="H72" s="81">
        <v>20</v>
      </c>
      <c r="I72" s="81">
        <v>20</v>
      </c>
      <c r="J72" s="81">
        <v>20</v>
      </c>
      <c r="K72" s="81">
        <v>20</v>
      </c>
      <c r="L72" s="81">
        <v>20</v>
      </c>
      <c r="M72" s="81">
        <v>20</v>
      </c>
      <c r="N72" s="226">
        <f t="shared" si="27"/>
        <v>29.76</v>
      </c>
      <c r="O72" s="224">
        <f t="shared" si="28"/>
        <v>29.76</v>
      </c>
      <c r="P72" s="91">
        <f>H72*G72/1000</f>
        <v>29.76</v>
      </c>
      <c r="Q72" s="354">
        <f>SUM(N72:N73)</f>
        <v>33.160000000000004</v>
      </c>
      <c r="R72" s="354">
        <f>SUM(O72:O73)</f>
        <v>33.160000000000004</v>
      </c>
      <c r="S72" s="354">
        <f>SUM(P72:P73)</f>
        <v>33.160000000000004</v>
      </c>
      <c r="T72" s="356">
        <f>Q72*1.5</f>
        <v>49.740000000000009</v>
      </c>
      <c r="U72" s="356">
        <f>R72*1.5</f>
        <v>49.740000000000009</v>
      </c>
      <c r="V72" s="352">
        <f>S72*1.5</f>
        <v>49.740000000000009</v>
      </c>
      <c r="W72" s="3"/>
      <c r="X72" s="3"/>
      <c r="Y72" s="3"/>
    </row>
    <row r="73" spans="1:25" ht="15" customHeight="1" x14ac:dyDescent="0.25">
      <c r="A73" s="3"/>
      <c r="B73" s="375"/>
      <c r="C73" s="397"/>
      <c r="D73" s="397"/>
      <c r="E73" s="397"/>
      <c r="F73" s="74" t="s">
        <v>38</v>
      </c>
      <c r="G73" s="224">
        <v>425</v>
      </c>
      <c r="H73" s="81">
        <v>8</v>
      </c>
      <c r="I73" s="81">
        <v>8</v>
      </c>
      <c r="J73" s="81">
        <v>8</v>
      </c>
      <c r="K73" s="81">
        <v>8</v>
      </c>
      <c r="L73" s="81">
        <v>8</v>
      </c>
      <c r="M73" s="81">
        <v>8</v>
      </c>
      <c r="N73" s="226">
        <f t="shared" si="27"/>
        <v>3.4</v>
      </c>
      <c r="O73" s="224">
        <f t="shared" si="28"/>
        <v>3.4</v>
      </c>
      <c r="P73" s="91">
        <f>H73*G73/1000</f>
        <v>3.4</v>
      </c>
      <c r="Q73" s="355"/>
      <c r="R73" s="355"/>
      <c r="S73" s="355"/>
      <c r="T73" s="357"/>
      <c r="U73" s="357"/>
      <c r="V73" s="353"/>
      <c r="W73" s="3"/>
      <c r="X73" s="3"/>
      <c r="Y73" s="3"/>
    </row>
    <row r="74" spans="1:25" ht="30.75" thickBot="1" x14ac:dyDescent="0.3">
      <c r="A74" s="3"/>
      <c r="B74" s="92" t="s">
        <v>110</v>
      </c>
      <c r="C74" s="93">
        <v>30</v>
      </c>
      <c r="D74" s="93">
        <v>50</v>
      </c>
      <c r="E74" s="93">
        <v>50</v>
      </c>
      <c r="F74" s="94" t="s">
        <v>110</v>
      </c>
      <c r="G74" s="225">
        <v>550</v>
      </c>
      <c r="H74" s="81">
        <v>30</v>
      </c>
      <c r="I74" s="81">
        <v>50</v>
      </c>
      <c r="J74" s="81">
        <v>50</v>
      </c>
      <c r="K74" s="81">
        <v>30</v>
      </c>
      <c r="L74" s="81">
        <v>50</v>
      </c>
      <c r="M74" s="81">
        <v>50</v>
      </c>
      <c r="N74" s="224">
        <f t="shared" ref="N74" si="30">H74*G74/1000</f>
        <v>16.5</v>
      </c>
      <c r="O74" s="224">
        <f t="shared" si="28"/>
        <v>27.5</v>
      </c>
      <c r="P74" s="224">
        <f>J74*G74/1000</f>
        <v>27.5</v>
      </c>
      <c r="Q74" s="226">
        <f>SUM(N74)</f>
        <v>16.5</v>
      </c>
      <c r="R74" s="226">
        <f t="shared" ref="R74:S74" si="31">SUM(O74)</f>
        <v>27.5</v>
      </c>
      <c r="S74" s="226">
        <f t="shared" si="31"/>
        <v>27.5</v>
      </c>
      <c r="T74" s="230">
        <f>Q74*1.5</f>
        <v>24.75</v>
      </c>
      <c r="U74" s="230">
        <f>R74*1.5</f>
        <v>41.25</v>
      </c>
      <c r="V74" s="231">
        <f>S74*1.5</f>
        <v>41.25</v>
      </c>
      <c r="W74" s="3"/>
      <c r="X74" s="3"/>
      <c r="Y74" s="3"/>
    </row>
    <row r="75" spans="1:25" ht="15.75" thickBot="1" x14ac:dyDescent="0.3">
      <c r="A75" s="3"/>
      <c r="B75" s="442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67"/>
      <c r="Q75" s="113">
        <f t="shared" ref="Q75:V75" si="32">SUM(Q51:Q74)</f>
        <v>474.84950000000003</v>
      </c>
      <c r="R75" s="113">
        <f t="shared" si="32"/>
        <v>585.22649999999987</v>
      </c>
      <c r="S75" s="113">
        <f t="shared" si="32"/>
        <v>682.37149999999986</v>
      </c>
      <c r="T75" s="113">
        <f t="shared" si="32"/>
        <v>712.27425000000005</v>
      </c>
      <c r="U75" s="113">
        <f t="shared" si="32"/>
        <v>877.83974999999998</v>
      </c>
      <c r="V75" s="113">
        <f t="shared" si="32"/>
        <v>1023.5572500000001</v>
      </c>
      <c r="W75" s="3"/>
      <c r="X75" s="3"/>
      <c r="Y75" s="3"/>
    </row>
    <row r="76" spans="1:25" ht="17.25" customHeight="1" thickBot="1" x14ac:dyDescent="0.3">
      <c r="A76" s="3"/>
      <c r="B76" s="464" t="s">
        <v>39</v>
      </c>
      <c r="C76" s="465"/>
      <c r="D76" s="465"/>
      <c r="E76" s="465"/>
      <c r="F76" s="465"/>
      <c r="G76" s="465"/>
      <c r="H76" s="465"/>
      <c r="I76" s="465"/>
      <c r="J76" s="465"/>
      <c r="K76" s="465"/>
      <c r="L76" s="465"/>
      <c r="M76" s="465"/>
      <c r="N76" s="465"/>
      <c r="O76" s="465"/>
      <c r="P76" s="466"/>
      <c r="Q76" s="77"/>
      <c r="R76" s="77"/>
      <c r="S76" s="77"/>
      <c r="T76" s="3"/>
      <c r="U76" s="3"/>
      <c r="V76" s="3"/>
      <c r="W76" s="3"/>
      <c r="X76" s="3"/>
      <c r="Y76" s="3"/>
    </row>
    <row r="77" spans="1:25" ht="17.25" customHeight="1" thickBot="1" x14ac:dyDescent="0.3">
      <c r="A77" s="3"/>
      <c r="B77" s="373" t="s">
        <v>165</v>
      </c>
      <c r="C77" s="398">
        <v>70</v>
      </c>
      <c r="D77" s="398">
        <v>90</v>
      </c>
      <c r="E77" s="398">
        <v>100</v>
      </c>
      <c r="F77" s="72" t="s">
        <v>63</v>
      </c>
      <c r="G77" s="118">
        <v>2850</v>
      </c>
      <c r="H77" s="119">
        <v>80</v>
      </c>
      <c r="I77" s="120">
        <v>98</v>
      </c>
      <c r="J77" s="119">
        <v>105</v>
      </c>
      <c r="K77" s="119">
        <v>74</v>
      </c>
      <c r="L77" s="119">
        <v>75</v>
      </c>
      <c r="M77" s="119">
        <v>98</v>
      </c>
      <c r="N77" s="234">
        <f t="shared" ref="N77:N96" si="33">H77*G77/1000</f>
        <v>228</v>
      </c>
      <c r="O77" s="234">
        <f>I77*G77/1000</f>
        <v>279.3</v>
      </c>
      <c r="P77" s="83">
        <f>J77*G77/1000</f>
        <v>299.25</v>
      </c>
      <c r="Q77" s="361">
        <f>SUM(N77:N83)</f>
        <v>245.34</v>
      </c>
      <c r="R77" s="361">
        <f t="shared" ref="R77:S77" si="34">SUM(O77:O83)</f>
        <v>303.94599999999997</v>
      </c>
      <c r="S77" s="361">
        <f t="shared" si="34"/>
        <v>327.09800000000001</v>
      </c>
      <c r="T77" s="363">
        <f>Q77*1.5</f>
        <v>368.01</v>
      </c>
      <c r="U77" s="363">
        <f>R77*1.5</f>
        <v>455.91899999999998</v>
      </c>
      <c r="V77" s="365">
        <f>S77*1.5</f>
        <v>490.64700000000005</v>
      </c>
      <c r="W77" s="3"/>
      <c r="X77" s="3"/>
      <c r="Y77" s="3"/>
    </row>
    <row r="78" spans="1:25" ht="17.25" customHeight="1" thickBot="1" x14ac:dyDescent="0.3">
      <c r="A78" s="3"/>
      <c r="B78" s="375"/>
      <c r="C78" s="399"/>
      <c r="D78" s="399"/>
      <c r="E78" s="399"/>
      <c r="F78" s="73" t="s">
        <v>62</v>
      </c>
      <c r="G78" s="224">
        <v>426</v>
      </c>
      <c r="H78" s="225">
        <v>7</v>
      </c>
      <c r="I78" s="225">
        <v>12</v>
      </c>
      <c r="J78" s="84">
        <v>15</v>
      </c>
      <c r="K78" s="225">
        <v>7</v>
      </c>
      <c r="L78" s="225">
        <v>12</v>
      </c>
      <c r="M78" s="84">
        <v>15</v>
      </c>
      <c r="N78" s="234">
        <f t="shared" si="33"/>
        <v>2.9820000000000002</v>
      </c>
      <c r="O78" s="234">
        <f t="shared" ref="O78" si="35">J78*G78/1000</f>
        <v>6.39</v>
      </c>
      <c r="P78" s="83">
        <f t="shared" ref="P78" si="36">J78*G78/1000</f>
        <v>6.39</v>
      </c>
      <c r="Q78" s="362"/>
      <c r="R78" s="362"/>
      <c r="S78" s="362"/>
      <c r="T78" s="364"/>
      <c r="U78" s="364"/>
      <c r="V78" s="366"/>
      <c r="W78" s="3"/>
      <c r="X78" s="3"/>
      <c r="Y78" s="3"/>
    </row>
    <row r="79" spans="1:25" ht="17.25" customHeight="1" thickBot="1" x14ac:dyDescent="0.3">
      <c r="A79" s="3"/>
      <c r="B79" s="368"/>
      <c r="C79" s="399"/>
      <c r="D79" s="399"/>
      <c r="E79" s="399"/>
      <c r="F79" s="94" t="s">
        <v>41</v>
      </c>
      <c r="G79" s="76">
        <v>204</v>
      </c>
      <c r="H79" s="93">
        <v>6</v>
      </c>
      <c r="I79" s="88">
        <v>10</v>
      </c>
      <c r="J79" s="93">
        <v>10</v>
      </c>
      <c r="K79" s="93">
        <v>5</v>
      </c>
      <c r="L79" s="93">
        <v>8</v>
      </c>
      <c r="M79" s="93">
        <v>10</v>
      </c>
      <c r="N79" s="224">
        <f t="shared" si="33"/>
        <v>1.224</v>
      </c>
      <c r="O79" s="234">
        <f t="shared" ref="O79:O96" si="37">I79*G79/1000</f>
        <v>2.04</v>
      </c>
      <c r="P79" s="83">
        <f t="shared" ref="P79:P96" si="38">J79*G79/1000</f>
        <v>2.04</v>
      </c>
      <c r="Q79" s="362"/>
      <c r="R79" s="362"/>
      <c r="S79" s="362"/>
      <c r="T79" s="364"/>
      <c r="U79" s="364"/>
      <c r="V79" s="366"/>
      <c r="W79" s="3"/>
      <c r="X79" s="3"/>
      <c r="Y79" s="3"/>
    </row>
    <row r="80" spans="1:25" ht="17.25" customHeight="1" thickBot="1" x14ac:dyDescent="0.3">
      <c r="A80" s="3"/>
      <c r="B80" s="368"/>
      <c r="C80" s="399"/>
      <c r="D80" s="399"/>
      <c r="E80" s="399"/>
      <c r="F80" s="73" t="s">
        <v>64</v>
      </c>
      <c r="G80" s="76">
        <v>750</v>
      </c>
      <c r="H80" s="93">
        <v>13</v>
      </c>
      <c r="I80" s="88">
        <v>15</v>
      </c>
      <c r="J80" s="93">
        <v>20</v>
      </c>
      <c r="K80" s="93">
        <v>13</v>
      </c>
      <c r="L80" s="93">
        <v>15</v>
      </c>
      <c r="M80" s="93">
        <v>20</v>
      </c>
      <c r="N80" s="224">
        <f t="shared" si="33"/>
        <v>9.75</v>
      </c>
      <c r="O80" s="234">
        <f t="shared" si="37"/>
        <v>11.25</v>
      </c>
      <c r="P80" s="83">
        <f t="shared" si="38"/>
        <v>15</v>
      </c>
      <c r="Q80" s="362"/>
      <c r="R80" s="362"/>
      <c r="S80" s="362"/>
      <c r="T80" s="364"/>
      <c r="U80" s="364"/>
      <c r="V80" s="366"/>
      <c r="W80" s="3"/>
      <c r="X80" s="3"/>
      <c r="Y80" s="3"/>
    </row>
    <row r="81" spans="1:25" ht="17.25" customHeight="1" thickBot="1" x14ac:dyDescent="0.3">
      <c r="A81" s="3"/>
      <c r="B81" s="368"/>
      <c r="C81" s="399"/>
      <c r="D81" s="399"/>
      <c r="E81" s="399"/>
      <c r="F81" s="73" t="s">
        <v>96</v>
      </c>
      <c r="G81" s="76">
        <v>517</v>
      </c>
      <c r="H81" s="93">
        <v>5</v>
      </c>
      <c r="I81" s="88">
        <v>5</v>
      </c>
      <c r="J81" s="93">
        <v>7</v>
      </c>
      <c r="K81" s="93">
        <v>5</v>
      </c>
      <c r="L81" s="88">
        <v>5</v>
      </c>
      <c r="M81" s="93">
        <v>7</v>
      </c>
      <c r="N81" s="224">
        <f t="shared" si="33"/>
        <v>2.585</v>
      </c>
      <c r="O81" s="234">
        <f t="shared" si="37"/>
        <v>2.585</v>
      </c>
      <c r="P81" s="83">
        <f t="shared" si="38"/>
        <v>3.6190000000000002</v>
      </c>
      <c r="Q81" s="362"/>
      <c r="R81" s="362"/>
      <c r="S81" s="362"/>
      <c r="T81" s="364"/>
      <c r="U81" s="364"/>
      <c r="V81" s="366"/>
      <c r="W81" s="3"/>
      <c r="X81" s="3"/>
      <c r="Y81" s="3"/>
    </row>
    <row r="82" spans="1:25" ht="21" customHeight="1" thickBot="1" x14ac:dyDescent="0.3">
      <c r="A82" s="3"/>
      <c r="B82" s="368"/>
      <c r="C82" s="399"/>
      <c r="D82" s="399"/>
      <c r="E82" s="399"/>
      <c r="F82" s="74" t="s">
        <v>28</v>
      </c>
      <c r="G82" s="224">
        <v>80</v>
      </c>
      <c r="H82" s="84">
        <v>0.1</v>
      </c>
      <c r="I82" s="88">
        <v>0.1</v>
      </c>
      <c r="J82" s="84">
        <v>0.1</v>
      </c>
      <c r="K82" s="84">
        <v>0.1</v>
      </c>
      <c r="L82" s="88">
        <v>0.1</v>
      </c>
      <c r="M82" s="84">
        <v>0.1</v>
      </c>
      <c r="N82" s="224">
        <f t="shared" si="33"/>
        <v>8.0000000000000002E-3</v>
      </c>
      <c r="O82" s="234">
        <f t="shared" si="37"/>
        <v>8.0000000000000002E-3</v>
      </c>
      <c r="P82" s="83">
        <f t="shared" si="38"/>
        <v>8.0000000000000002E-3</v>
      </c>
      <c r="Q82" s="362"/>
      <c r="R82" s="362"/>
      <c r="S82" s="362"/>
      <c r="T82" s="364"/>
      <c r="U82" s="364"/>
      <c r="V82" s="366"/>
      <c r="W82" s="3"/>
      <c r="X82" s="3"/>
      <c r="Y82" s="3"/>
    </row>
    <row r="83" spans="1:25" ht="14.25" customHeight="1" thickBot="1" x14ac:dyDescent="0.3">
      <c r="A83" s="3"/>
      <c r="B83" s="368"/>
      <c r="C83" s="400"/>
      <c r="D83" s="400"/>
      <c r="E83" s="400"/>
      <c r="F83" s="73" t="s">
        <v>12</v>
      </c>
      <c r="G83" s="224">
        <v>791</v>
      </c>
      <c r="H83" s="81">
        <v>1</v>
      </c>
      <c r="I83" s="88">
        <v>3</v>
      </c>
      <c r="J83" s="81">
        <v>1</v>
      </c>
      <c r="K83" s="81">
        <v>1</v>
      </c>
      <c r="L83" s="88">
        <v>3</v>
      </c>
      <c r="M83" s="81">
        <v>1</v>
      </c>
      <c r="N83" s="224">
        <f t="shared" si="33"/>
        <v>0.79100000000000004</v>
      </c>
      <c r="O83" s="234">
        <f t="shared" si="37"/>
        <v>2.3730000000000002</v>
      </c>
      <c r="P83" s="83">
        <f t="shared" si="38"/>
        <v>0.79100000000000004</v>
      </c>
      <c r="Q83" s="355"/>
      <c r="R83" s="355"/>
      <c r="S83" s="355"/>
      <c r="T83" s="357"/>
      <c r="U83" s="357"/>
      <c r="V83" s="353"/>
      <c r="W83" s="3"/>
      <c r="X83" s="3"/>
      <c r="Y83" s="3"/>
    </row>
    <row r="84" spans="1:25" ht="19.5" customHeight="1" thickBot="1" x14ac:dyDescent="0.3">
      <c r="A84" s="3"/>
      <c r="B84" s="368" t="s">
        <v>74</v>
      </c>
      <c r="C84" s="389">
        <v>20</v>
      </c>
      <c r="D84" s="389">
        <v>20</v>
      </c>
      <c r="E84" s="389">
        <v>20</v>
      </c>
      <c r="F84" s="74" t="s">
        <v>71</v>
      </c>
      <c r="G84" s="224">
        <v>417</v>
      </c>
      <c r="H84" s="82">
        <v>10</v>
      </c>
      <c r="I84" s="82">
        <v>10</v>
      </c>
      <c r="J84" s="82">
        <v>10</v>
      </c>
      <c r="K84" s="82">
        <v>10</v>
      </c>
      <c r="L84" s="82">
        <v>10</v>
      </c>
      <c r="M84" s="82">
        <v>10</v>
      </c>
      <c r="N84" s="224">
        <f t="shared" si="33"/>
        <v>4.17</v>
      </c>
      <c r="O84" s="234">
        <f t="shared" si="37"/>
        <v>4.17</v>
      </c>
      <c r="P84" s="83">
        <f t="shared" si="38"/>
        <v>4.17</v>
      </c>
      <c r="Q84" s="359">
        <f>SUM(N84:N87)</f>
        <v>24.515999999999998</v>
      </c>
      <c r="R84" s="359">
        <f t="shared" ref="R84:S84" si="39">SUM(O84:O87)</f>
        <v>24.515999999999998</v>
      </c>
      <c r="S84" s="359">
        <f t="shared" si="39"/>
        <v>24.515999999999998</v>
      </c>
      <c r="T84" s="360">
        <f>Q84*1.5</f>
        <v>36.774000000000001</v>
      </c>
      <c r="U84" s="360">
        <f>R84*1.5</f>
        <v>36.774000000000001</v>
      </c>
      <c r="V84" s="358">
        <f>S84*1.5</f>
        <v>36.774000000000001</v>
      </c>
      <c r="W84" s="3"/>
      <c r="X84" s="3"/>
      <c r="Y84" s="3"/>
    </row>
    <row r="85" spans="1:25" ht="14.25" customHeight="1" thickBot="1" x14ac:dyDescent="0.3">
      <c r="A85" s="3"/>
      <c r="B85" s="368"/>
      <c r="C85" s="389"/>
      <c r="D85" s="389"/>
      <c r="E85" s="389"/>
      <c r="F85" s="74" t="s">
        <v>75</v>
      </c>
      <c r="G85" s="224">
        <v>222</v>
      </c>
      <c r="H85" s="82">
        <v>3</v>
      </c>
      <c r="I85" s="82">
        <v>3</v>
      </c>
      <c r="J85" s="82">
        <v>3</v>
      </c>
      <c r="K85" s="82">
        <v>3</v>
      </c>
      <c r="L85" s="82">
        <v>3</v>
      </c>
      <c r="M85" s="82">
        <v>3</v>
      </c>
      <c r="N85" s="224">
        <f t="shared" si="33"/>
        <v>0.66600000000000004</v>
      </c>
      <c r="O85" s="234">
        <f t="shared" si="37"/>
        <v>0.66600000000000004</v>
      </c>
      <c r="P85" s="83">
        <f t="shared" si="38"/>
        <v>0.66600000000000004</v>
      </c>
      <c r="Q85" s="359"/>
      <c r="R85" s="359"/>
      <c r="S85" s="359"/>
      <c r="T85" s="360"/>
      <c r="U85" s="360"/>
      <c r="V85" s="358"/>
      <c r="W85" s="3"/>
      <c r="X85" s="3"/>
      <c r="Y85" s="3"/>
    </row>
    <row r="86" spans="1:25" ht="16.5" thickBot="1" x14ac:dyDescent="0.3">
      <c r="A86" s="3"/>
      <c r="B86" s="368"/>
      <c r="C86" s="389"/>
      <c r="D86" s="389"/>
      <c r="E86" s="389"/>
      <c r="F86" s="74" t="s">
        <v>14</v>
      </c>
      <c r="G86" s="224">
        <v>4560</v>
      </c>
      <c r="H86" s="82">
        <v>3</v>
      </c>
      <c r="I86" s="82">
        <v>3</v>
      </c>
      <c r="J86" s="82">
        <v>3</v>
      </c>
      <c r="K86" s="82">
        <v>3</v>
      </c>
      <c r="L86" s="82">
        <v>3</v>
      </c>
      <c r="M86" s="82">
        <v>3</v>
      </c>
      <c r="N86" s="224">
        <f t="shared" si="33"/>
        <v>13.68</v>
      </c>
      <c r="O86" s="234">
        <f t="shared" si="37"/>
        <v>13.68</v>
      </c>
      <c r="P86" s="83">
        <f t="shared" si="38"/>
        <v>13.68</v>
      </c>
      <c r="Q86" s="359"/>
      <c r="R86" s="359"/>
      <c r="S86" s="359"/>
      <c r="T86" s="360"/>
      <c r="U86" s="360"/>
      <c r="V86" s="358"/>
      <c r="W86" s="3"/>
      <c r="X86" s="3"/>
      <c r="Y86" s="3"/>
    </row>
    <row r="87" spans="1:25" ht="15.75" customHeight="1" thickBot="1" x14ac:dyDescent="0.3">
      <c r="A87" s="3"/>
      <c r="B87" s="368"/>
      <c r="C87" s="389"/>
      <c r="D87" s="389"/>
      <c r="E87" s="389"/>
      <c r="F87" s="74" t="s">
        <v>78</v>
      </c>
      <c r="G87" s="224">
        <v>2000</v>
      </c>
      <c r="H87" s="82">
        <v>3</v>
      </c>
      <c r="I87" s="82">
        <v>3</v>
      </c>
      <c r="J87" s="82">
        <v>3</v>
      </c>
      <c r="K87" s="82">
        <v>3</v>
      </c>
      <c r="L87" s="82">
        <v>3</v>
      </c>
      <c r="M87" s="82">
        <v>3</v>
      </c>
      <c r="N87" s="224">
        <f t="shared" si="33"/>
        <v>6</v>
      </c>
      <c r="O87" s="234">
        <f t="shared" si="37"/>
        <v>6</v>
      </c>
      <c r="P87" s="83">
        <f t="shared" si="38"/>
        <v>6</v>
      </c>
      <c r="Q87" s="359"/>
      <c r="R87" s="359"/>
      <c r="S87" s="359"/>
      <c r="T87" s="360"/>
      <c r="U87" s="360"/>
      <c r="V87" s="358"/>
      <c r="W87" s="3"/>
      <c r="X87" s="3"/>
      <c r="Y87" s="3"/>
    </row>
    <row r="88" spans="1:25" ht="16.5" thickBot="1" x14ac:dyDescent="0.3">
      <c r="A88" s="3"/>
      <c r="B88" s="368" t="s">
        <v>73</v>
      </c>
      <c r="C88" s="389">
        <v>130</v>
      </c>
      <c r="D88" s="389">
        <v>150</v>
      </c>
      <c r="E88" s="389">
        <v>180</v>
      </c>
      <c r="F88" s="74" t="s">
        <v>72</v>
      </c>
      <c r="G88" s="224">
        <v>276</v>
      </c>
      <c r="H88" s="82">
        <v>140</v>
      </c>
      <c r="I88" s="82">
        <v>144</v>
      </c>
      <c r="J88" s="82">
        <v>150</v>
      </c>
      <c r="K88" s="82">
        <v>93</v>
      </c>
      <c r="L88" s="88">
        <v>108</v>
      </c>
      <c r="M88" s="88">
        <v>111</v>
      </c>
      <c r="N88" s="224">
        <f t="shared" si="33"/>
        <v>38.64</v>
      </c>
      <c r="O88" s="234">
        <f t="shared" si="37"/>
        <v>39.744</v>
      </c>
      <c r="P88" s="83">
        <f t="shared" si="38"/>
        <v>41.4</v>
      </c>
      <c r="Q88" s="359">
        <f>SUM(N88:N92)</f>
        <v>103.861</v>
      </c>
      <c r="R88" s="359">
        <f t="shared" ref="R88:S88" si="40">SUM(O88:O92)</f>
        <v>98.92</v>
      </c>
      <c r="S88" s="359">
        <f t="shared" si="40"/>
        <v>108.03899999999999</v>
      </c>
      <c r="T88" s="360">
        <f>Q88*1.5</f>
        <v>155.79150000000001</v>
      </c>
      <c r="U88" s="360">
        <f>R88*1.5</f>
        <v>148.38</v>
      </c>
      <c r="V88" s="358">
        <f>S88*1.5</f>
        <v>162.05849999999998</v>
      </c>
      <c r="W88" s="3"/>
      <c r="X88" s="3"/>
      <c r="Y88" s="3"/>
    </row>
    <row r="89" spans="1:25" ht="16.5" thickBot="1" x14ac:dyDescent="0.3">
      <c r="A89" s="3"/>
      <c r="B89" s="368"/>
      <c r="C89" s="389"/>
      <c r="D89" s="389"/>
      <c r="E89" s="389"/>
      <c r="F89" s="74" t="s">
        <v>35</v>
      </c>
      <c r="G89" s="224">
        <v>219</v>
      </c>
      <c r="H89" s="82">
        <v>55</v>
      </c>
      <c r="I89" s="82">
        <v>75</v>
      </c>
      <c r="J89" s="82">
        <v>90</v>
      </c>
      <c r="K89" s="82">
        <v>48</v>
      </c>
      <c r="L89" s="88">
        <v>57</v>
      </c>
      <c r="M89" s="88">
        <v>63</v>
      </c>
      <c r="N89" s="224">
        <f t="shared" si="33"/>
        <v>12.045</v>
      </c>
      <c r="O89" s="234">
        <f t="shared" si="37"/>
        <v>16.425000000000001</v>
      </c>
      <c r="P89" s="83">
        <f t="shared" si="38"/>
        <v>19.71</v>
      </c>
      <c r="Q89" s="359"/>
      <c r="R89" s="359"/>
      <c r="S89" s="359"/>
      <c r="T89" s="360"/>
      <c r="U89" s="360"/>
      <c r="V89" s="358"/>
      <c r="W89" s="3"/>
      <c r="X89" s="3"/>
      <c r="Y89" s="3"/>
    </row>
    <row r="90" spans="1:25" ht="15.75" thickBot="1" x14ac:dyDescent="0.3">
      <c r="A90" s="3"/>
      <c r="B90" s="368"/>
      <c r="C90" s="389"/>
      <c r="D90" s="389"/>
      <c r="E90" s="389"/>
      <c r="F90" s="73" t="s">
        <v>71</v>
      </c>
      <c r="G90" s="224">
        <v>417</v>
      </c>
      <c r="H90" s="81">
        <v>40</v>
      </c>
      <c r="I90" s="81">
        <v>15</v>
      </c>
      <c r="J90" s="81">
        <v>25</v>
      </c>
      <c r="K90" s="81">
        <v>40</v>
      </c>
      <c r="L90" s="88">
        <v>15</v>
      </c>
      <c r="M90" s="88">
        <v>25</v>
      </c>
      <c r="N90" s="224">
        <f t="shared" si="33"/>
        <v>16.68</v>
      </c>
      <c r="O90" s="234">
        <f t="shared" si="37"/>
        <v>6.2549999999999999</v>
      </c>
      <c r="P90" s="83">
        <f t="shared" si="38"/>
        <v>10.425000000000001</v>
      </c>
      <c r="Q90" s="359"/>
      <c r="R90" s="359"/>
      <c r="S90" s="359"/>
      <c r="T90" s="360"/>
      <c r="U90" s="360"/>
      <c r="V90" s="358"/>
      <c r="W90" s="3"/>
      <c r="X90" s="3"/>
      <c r="Y90" s="3"/>
    </row>
    <row r="91" spans="1:25" ht="15.75" thickBot="1" x14ac:dyDescent="0.3">
      <c r="A91" s="3"/>
      <c r="B91" s="368"/>
      <c r="C91" s="389"/>
      <c r="D91" s="389"/>
      <c r="E91" s="389"/>
      <c r="F91" s="73" t="s">
        <v>14</v>
      </c>
      <c r="G91" s="224">
        <v>4560</v>
      </c>
      <c r="H91" s="81">
        <v>8</v>
      </c>
      <c r="I91" s="81">
        <v>8</v>
      </c>
      <c r="J91" s="81">
        <v>8</v>
      </c>
      <c r="K91" s="81">
        <v>8</v>
      </c>
      <c r="L91" s="88">
        <v>8</v>
      </c>
      <c r="M91" s="88">
        <v>8</v>
      </c>
      <c r="N91" s="224">
        <f t="shared" si="33"/>
        <v>36.479999999999997</v>
      </c>
      <c r="O91" s="234">
        <f t="shared" si="37"/>
        <v>36.479999999999997</v>
      </c>
      <c r="P91" s="83">
        <f t="shared" si="38"/>
        <v>36.479999999999997</v>
      </c>
      <c r="Q91" s="359"/>
      <c r="R91" s="359"/>
      <c r="S91" s="359"/>
      <c r="T91" s="360"/>
      <c r="U91" s="360"/>
      <c r="V91" s="358"/>
      <c r="W91" s="3"/>
      <c r="X91" s="3"/>
      <c r="Y91" s="3"/>
    </row>
    <row r="92" spans="1:25" ht="16.5" thickBot="1" x14ac:dyDescent="0.3">
      <c r="A92" s="3"/>
      <c r="B92" s="368"/>
      <c r="C92" s="389"/>
      <c r="D92" s="389"/>
      <c r="E92" s="389"/>
      <c r="F92" s="74" t="s">
        <v>28</v>
      </c>
      <c r="G92" s="224">
        <v>80</v>
      </c>
      <c r="H92" s="84">
        <v>0.2</v>
      </c>
      <c r="I92" s="84">
        <v>0.2</v>
      </c>
      <c r="J92" s="84">
        <v>0.3</v>
      </c>
      <c r="K92" s="84">
        <v>0.2</v>
      </c>
      <c r="L92" s="121">
        <v>0.3</v>
      </c>
      <c r="M92" s="121">
        <v>0.3</v>
      </c>
      <c r="N92" s="224">
        <f t="shared" si="33"/>
        <v>1.6E-2</v>
      </c>
      <c r="O92" s="234">
        <f t="shared" si="37"/>
        <v>1.6E-2</v>
      </c>
      <c r="P92" s="83">
        <f t="shared" si="38"/>
        <v>2.4E-2</v>
      </c>
      <c r="Q92" s="359"/>
      <c r="R92" s="359"/>
      <c r="S92" s="359"/>
      <c r="T92" s="360"/>
      <c r="U92" s="360"/>
      <c r="V92" s="358"/>
      <c r="W92" s="3"/>
      <c r="X92" s="3"/>
      <c r="Y92" s="3"/>
    </row>
    <row r="93" spans="1:25" ht="15.75" customHeight="1" x14ac:dyDescent="0.25">
      <c r="A93" s="3"/>
      <c r="B93" s="122" t="s">
        <v>123</v>
      </c>
      <c r="C93" s="238">
        <v>20</v>
      </c>
      <c r="D93" s="238">
        <v>25</v>
      </c>
      <c r="E93" s="238">
        <v>30</v>
      </c>
      <c r="F93" s="123" t="s">
        <v>122</v>
      </c>
      <c r="G93" s="224">
        <v>1000</v>
      </c>
      <c r="H93" s="84">
        <v>22</v>
      </c>
      <c r="I93" s="84">
        <v>27</v>
      </c>
      <c r="J93" s="84">
        <v>32</v>
      </c>
      <c r="K93" s="84">
        <v>20</v>
      </c>
      <c r="L93" s="124">
        <v>25</v>
      </c>
      <c r="M93" s="124">
        <v>30</v>
      </c>
      <c r="N93" s="224">
        <f t="shared" si="33"/>
        <v>22</v>
      </c>
      <c r="O93" s="234">
        <f t="shared" si="37"/>
        <v>27</v>
      </c>
      <c r="P93" s="83">
        <f t="shared" si="38"/>
        <v>32</v>
      </c>
      <c r="Q93" s="224">
        <f>N93</f>
        <v>22</v>
      </c>
      <c r="R93" s="224">
        <f t="shared" ref="R93:S93" si="41">O93</f>
        <v>27</v>
      </c>
      <c r="S93" s="224">
        <f t="shared" si="41"/>
        <v>32</v>
      </c>
      <c r="T93" s="229">
        <f t="shared" ref="T93:V94" si="42">Q93*1.5</f>
        <v>33</v>
      </c>
      <c r="U93" s="229">
        <f t="shared" si="42"/>
        <v>40.5</v>
      </c>
      <c r="V93" s="229">
        <f t="shared" si="42"/>
        <v>48</v>
      </c>
      <c r="W93" s="3"/>
      <c r="X93" s="3"/>
      <c r="Y93" s="3"/>
    </row>
    <row r="94" spans="1:25" ht="15.75" customHeight="1" x14ac:dyDescent="0.25">
      <c r="A94" s="3"/>
      <c r="B94" s="368" t="s">
        <v>36</v>
      </c>
      <c r="C94" s="389">
        <v>200</v>
      </c>
      <c r="D94" s="389">
        <v>200</v>
      </c>
      <c r="E94" s="389">
        <v>200</v>
      </c>
      <c r="F94" s="73" t="s">
        <v>37</v>
      </c>
      <c r="G94" s="224">
        <v>751</v>
      </c>
      <c r="H94" s="225">
        <v>143</v>
      </c>
      <c r="I94" s="225">
        <v>143</v>
      </c>
      <c r="J94" s="225">
        <v>143</v>
      </c>
      <c r="K94" s="225">
        <v>100</v>
      </c>
      <c r="L94" s="225">
        <v>100</v>
      </c>
      <c r="M94" s="225">
        <v>100</v>
      </c>
      <c r="N94" s="224">
        <f>H94*G94/1000</f>
        <v>107.393</v>
      </c>
      <c r="O94" s="224">
        <f>I94*G94/1000</f>
        <v>107.393</v>
      </c>
      <c r="P94" s="91">
        <f>J94*G94/1000</f>
        <v>107.393</v>
      </c>
      <c r="Q94" s="354">
        <f>SUM(N94:N95)</f>
        <v>108.66800000000001</v>
      </c>
      <c r="R94" s="354">
        <f t="shared" ref="R94:S94" si="43">SUM(O94:O95)</f>
        <v>108.66800000000001</v>
      </c>
      <c r="S94" s="354">
        <f t="shared" si="43"/>
        <v>108.66800000000001</v>
      </c>
      <c r="T94" s="356">
        <f t="shared" si="42"/>
        <v>163.00200000000001</v>
      </c>
      <c r="U94" s="356">
        <f t="shared" si="42"/>
        <v>163.00200000000001</v>
      </c>
      <c r="V94" s="356">
        <f t="shared" si="42"/>
        <v>163.00200000000001</v>
      </c>
      <c r="W94" s="3"/>
      <c r="X94" s="3"/>
      <c r="Y94" s="3"/>
    </row>
    <row r="95" spans="1:25" ht="15.75" customHeight="1" thickBot="1" x14ac:dyDescent="0.3">
      <c r="A95" s="3"/>
      <c r="B95" s="368"/>
      <c r="C95" s="389"/>
      <c r="D95" s="389"/>
      <c r="E95" s="389"/>
      <c r="F95" s="116" t="s">
        <v>38</v>
      </c>
      <c r="G95" s="224">
        <v>425</v>
      </c>
      <c r="H95" s="81">
        <v>3</v>
      </c>
      <c r="I95" s="81">
        <v>3</v>
      </c>
      <c r="J95" s="81">
        <v>3</v>
      </c>
      <c r="K95" s="81">
        <v>3</v>
      </c>
      <c r="L95" s="81">
        <v>3</v>
      </c>
      <c r="M95" s="81">
        <v>3</v>
      </c>
      <c r="N95" s="224">
        <f>H95*G95/1000</f>
        <v>1.2749999999999999</v>
      </c>
      <c r="O95" s="224">
        <f>I95*G95/1000</f>
        <v>1.2749999999999999</v>
      </c>
      <c r="P95" s="91">
        <f>J95*G95/1000</f>
        <v>1.2749999999999999</v>
      </c>
      <c r="Q95" s="355"/>
      <c r="R95" s="355"/>
      <c r="S95" s="355"/>
      <c r="T95" s="357"/>
      <c r="U95" s="357"/>
      <c r="V95" s="357"/>
      <c r="W95" s="3"/>
      <c r="X95" s="3"/>
      <c r="Y95" s="3"/>
    </row>
    <row r="96" spans="1:25" ht="33" customHeight="1" thickBot="1" x14ac:dyDescent="0.3">
      <c r="A96" s="3"/>
      <c r="B96" s="92" t="s">
        <v>110</v>
      </c>
      <c r="C96" s="93">
        <v>30</v>
      </c>
      <c r="D96" s="93">
        <v>50</v>
      </c>
      <c r="E96" s="93">
        <v>50</v>
      </c>
      <c r="F96" s="94" t="s">
        <v>110</v>
      </c>
      <c r="G96" s="225">
        <v>550</v>
      </c>
      <c r="H96" s="81">
        <v>30</v>
      </c>
      <c r="I96" s="81">
        <v>50</v>
      </c>
      <c r="J96" s="81">
        <v>50</v>
      </c>
      <c r="K96" s="81">
        <v>30</v>
      </c>
      <c r="L96" s="81">
        <v>50</v>
      </c>
      <c r="M96" s="81">
        <v>50</v>
      </c>
      <c r="N96" s="224">
        <f t="shared" si="33"/>
        <v>16.5</v>
      </c>
      <c r="O96" s="234">
        <f t="shared" si="37"/>
        <v>27.5</v>
      </c>
      <c r="P96" s="83">
        <f t="shared" si="38"/>
        <v>27.5</v>
      </c>
      <c r="Q96" s="224">
        <f>SUM(N96)</f>
        <v>16.5</v>
      </c>
      <c r="R96" s="224">
        <f t="shared" ref="R96:S96" si="44">SUM(O96)</f>
        <v>27.5</v>
      </c>
      <c r="S96" s="224">
        <f t="shared" si="44"/>
        <v>27.5</v>
      </c>
      <c r="T96" s="229">
        <f>Q96*1.5</f>
        <v>24.75</v>
      </c>
      <c r="U96" s="229">
        <f>R96*1.5</f>
        <v>41.25</v>
      </c>
      <c r="V96" s="235">
        <f>S96*1.5</f>
        <v>41.25</v>
      </c>
      <c r="W96" s="3"/>
      <c r="X96" s="3"/>
      <c r="Y96" s="3"/>
    </row>
    <row r="97" spans="1:25" ht="15.75" thickBot="1" x14ac:dyDescent="0.3">
      <c r="A97" s="3"/>
      <c r="B97" s="450"/>
      <c r="C97" s="451"/>
      <c r="D97" s="451"/>
      <c r="E97" s="451"/>
      <c r="F97" s="451"/>
      <c r="G97" s="451"/>
      <c r="H97" s="451"/>
      <c r="I97" s="451"/>
      <c r="J97" s="451"/>
      <c r="K97" s="451"/>
      <c r="L97" s="451"/>
      <c r="M97" s="451"/>
      <c r="N97" s="451"/>
      <c r="O97" s="451"/>
      <c r="P97" s="452"/>
      <c r="Q97" s="125">
        <f t="shared" ref="Q97:V97" si="45">SUM(Q77:Q96)</f>
        <v>520.88499999999999</v>
      </c>
      <c r="R97" s="125">
        <f t="shared" si="45"/>
        <v>590.54999999999995</v>
      </c>
      <c r="S97" s="125">
        <f t="shared" si="45"/>
        <v>627.82100000000003</v>
      </c>
      <c r="T97" s="125">
        <f t="shared" si="45"/>
        <v>781.3275000000001</v>
      </c>
      <c r="U97" s="125">
        <f t="shared" si="45"/>
        <v>885.82500000000005</v>
      </c>
      <c r="V97" s="125">
        <f t="shared" si="45"/>
        <v>941.7315000000001</v>
      </c>
      <c r="W97" s="3"/>
      <c r="X97" s="3"/>
      <c r="Y97" s="3"/>
    </row>
    <row r="98" spans="1:25" ht="15.75" thickBot="1" x14ac:dyDescent="0.3">
      <c r="A98" s="3"/>
      <c r="B98" s="462" t="s">
        <v>45</v>
      </c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463"/>
      <c r="Q98" s="77"/>
      <c r="R98" s="77"/>
      <c r="S98" s="77"/>
      <c r="T98" s="3"/>
      <c r="U98" s="3"/>
      <c r="V98" s="3"/>
      <c r="W98" s="3"/>
      <c r="X98" s="3"/>
      <c r="Y98" s="3"/>
    </row>
    <row r="99" spans="1:25" ht="15" customHeight="1" x14ac:dyDescent="0.25">
      <c r="A99" s="3"/>
      <c r="B99" s="390" t="s">
        <v>137</v>
      </c>
      <c r="C99" s="300" t="s">
        <v>46</v>
      </c>
      <c r="D99" s="300" t="s">
        <v>47</v>
      </c>
      <c r="E99" s="300" t="s">
        <v>48</v>
      </c>
      <c r="F99" s="72" t="s">
        <v>53</v>
      </c>
      <c r="G99" s="234">
        <v>1500</v>
      </c>
      <c r="H99" s="99">
        <v>75</v>
      </c>
      <c r="I99" s="99">
        <v>80</v>
      </c>
      <c r="J99" s="99">
        <v>80</v>
      </c>
      <c r="K99" s="99">
        <v>71</v>
      </c>
      <c r="L99" s="99">
        <v>76</v>
      </c>
      <c r="M99" s="99">
        <v>76</v>
      </c>
      <c r="N99" s="234">
        <f t="shared" ref="N99:N106" si="46">H99*G99/1000</f>
        <v>112.5</v>
      </c>
      <c r="O99" s="234">
        <f t="shared" ref="O99:O106" si="47">I99*G99/1000</f>
        <v>120</v>
      </c>
      <c r="P99" s="83">
        <f t="shared" ref="P99:P107" si="48">J99*G99/1000</f>
        <v>120</v>
      </c>
      <c r="Q99" s="361">
        <f>SUM(N99:N107)</f>
        <v>165.54899999999995</v>
      </c>
      <c r="R99" s="361">
        <f>SUM(O99:O107)</f>
        <v>177.19604000000001</v>
      </c>
      <c r="S99" s="361">
        <f>SUM(P99:P107)</f>
        <v>181.196</v>
      </c>
      <c r="T99" s="363">
        <f>Q99*1.5</f>
        <v>248.32349999999991</v>
      </c>
      <c r="U99" s="363">
        <f>R99*1.5</f>
        <v>265.79406</v>
      </c>
      <c r="V99" s="365">
        <f>S99*1.5</f>
        <v>271.79399999999998</v>
      </c>
      <c r="W99" s="3"/>
      <c r="X99" s="3"/>
      <c r="Y99" s="3"/>
    </row>
    <row r="100" spans="1:25" ht="15" customHeight="1" x14ac:dyDescent="0.25">
      <c r="A100" s="3"/>
      <c r="B100" s="390"/>
      <c r="C100" s="301"/>
      <c r="D100" s="301"/>
      <c r="E100" s="301"/>
      <c r="F100" s="73" t="s">
        <v>11</v>
      </c>
      <c r="G100" s="93">
        <v>204</v>
      </c>
      <c r="H100" s="81">
        <v>20</v>
      </c>
      <c r="I100" s="81">
        <v>23</v>
      </c>
      <c r="J100" s="81">
        <v>23</v>
      </c>
      <c r="K100" s="81">
        <v>17</v>
      </c>
      <c r="L100" s="81">
        <v>20</v>
      </c>
      <c r="M100" s="81">
        <v>20</v>
      </c>
      <c r="N100" s="224">
        <f t="shared" si="46"/>
        <v>4.08</v>
      </c>
      <c r="O100" s="224">
        <f t="shared" si="47"/>
        <v>4.6920000000000002</v>
      </c>
      <c r="P100" s="91">
        <f t="shared" si="48"/>
        <v>4.6920000000000002</v>
      </c>
      <c r="Q100" s="362"/>
      <c r="R100" s="362"/>
      <c r="S100" s="362"/>
      <c r="T100" s="364"/>
      <c r="U100" s="364"/>
      <c r="V100" s="366"/>
      <c r="W100" s="3"/>
      <c r="X100" s="3"/>
      <c r="Y100" s="3"/>
    </row>
    <row r="101" spans="1:25" ht="15" customHeight="1" x14ac:dyDescent="0.25">
      <c r="A101" s="3"/>
      <c r="B101" s="390"/>
      <c r="C101" s="301"/>
      <c r="D101" s="301"/>
      <c r="E101" s="301"/>
      <c r="F101" s="73" t="s">
        <v>10</v>
      </c>
      <c r="G101" s="93">
        <v>219</v>
      </c>
      <c r="H101" s="81">
        <v>25</v>
      </c>
      <c r="I101" s="81">
        <v>25</v>
      </c>
      <c r="J101" s="81">
        <v>25</v>
      </c>
      <c r="K101" s="81">
        <v>20</v>
      </c>
      <c r="L101" s="81">
        <v>21</v>
      </c>
      <c r="M101" s="81">
        <v>21</v>
      </c>
      <c r="N101" s="224">
        <f t="shared" si="46"/>
        <v>5.4749999999999996</v>
      </c>
      <c r="O101" s="224">
        <f t="shared" si="47"/>
        <v>5.4749999999999996</v>
      </c>
      <c r="P101" s="91">
        <f t="shared" si="48"/>
        <v>5.4749999999999996</v>
      </c>
      <c r="Q101" s="362"/>
      <c r="R101" s="362"/>
      <c r="S101" s="362"/>
      <c r="T101" s="364"/>
      <c r="U101" s="364"/>
      <c r="V101" s="366"/>
      <c r="W101" s="3"/>
      <c r="X101" s="3"/>
      <c r="Y101" s="3"/>
    </row>
    <row r="102" spans="1:25" ht="15" customHeight="1" x14ac:dyDescent="0.25">
      <c r="A102" s="3"/>
      <c r="B102" s="390"/>
      <c r="C102" s="301"/>
      <c r="D102" s="301"/>
      <c r="E102" s="301"/>
      <c r="F102" s="73" t="s">
        <v>72</v>
      </c>
      <c r="G102" s="93">
        <v>276</v>
      </c>
      <c r="H102" s="81">
        <v>80</v>
      </c>
      <c r="I102" s="81">
        <v>90</v>
      </c>
      <c r="J102" s="81">
        <v>90</v>
      </c>
      <c r="K102" s="81">
        <v>60</v>
      </c>
      <c r="L102" s="81">
        <v>67</v>
      </c>
      <c r="M102" s="81">
        <v>67</v>
      </c>
      <c r="N102" s="224">
        <f t="shared" si="46"/>
        <v>22.08</v>
      </c>
      <c r="O102" s="224">
        <f t="shared" si="47"/>
        <v>24.84</v>
      </c>
      <c r="P102" s="91">
        <f t="shared" si="48"/>
        <v>24.84</v>
      </c>
      <c r="Q102" s="362"/>
      <c r="R102" s="362"/>
      <c r="S102" s="362"/>
      <c r="T102" s="364"/>
      <c r="U102" s="364"/>
      <c r="V102" s="366"/>
      <c r="W102" s="3"/>
      <c r="X102" s="3"/>
      <c r="Y102" s="3"/>
    </row>
    <row r="103" spans="1:25" ht="15" customHeight="1" x14ac:dyDescent="0.25">
      <c r="A103" s="3"/>
      <c r="B103" s="390"/>
      <c r="C103" s="301"/>
      <c r="D103" s="301"/>
      <c r="E103" s="301"/>
      <c r="F103" s="73" t="s">
        <v>83</v>
      </c>
      <c r="G103" s="93">
        <v>1820</v>
      </c>
      <c r="H103" s="81">
        <v>10</v>
      </c>
      <c r="I103" s="82">
        <v>10</v>
      </c>
      <c r="J103" s="82">
        <v>10</v>
      </c>
      <c r="K103" s="81">
        <v>7</v>
      </c>
      <c r="L103" s="82">
        <v>7</v>
      </c>
      <c r="M103" s="126">
        <v>7</v>
      </c>
      <c r="N103" s="224">
        <f t="shared" si="46"/>
        <v>18.2</v>
      </c>
      <c r="O103" s="224">
        <f t="shared" si="47"/>
        <v>18.2</v>
      </c>
      <c r="P103" s="91">
        <f t="shared" si="48"/>
        <v>18.2</v>
      </c>
      <c r="Q103" s="362"/>
      <c r="R103" s="362"/>
      <c r="S103" s="362"/>
      <c r="T103" s="364"/>
      <c r="U103" s="364"/>
      <c r="V103" s="366"/>
      <c r="W103" s="3"/>
      <c r="X103" s="3"/>
      <c r="Y103" s="3"/>
    </row>
    <row r="104" spans="1:25" ht="15" customHeight="1" x14ac:dyDescent="0.25">
      <c r="A104" s="3"/>
      <c r="B104" s="390"/>
      <c r="C104" s="301"/>
      <c r="D104" s="301"/>
      <c r="E104" s="301"/>
      <c r="F104" s="73" t="s">
        <v>12</v>
      </c>
      <c r="G104" s="93">
        <v>791</v>
      </c>
      <c r="H104" s="81">
        <v>4</v>
      </c>
      <c r="I104" s="81">
        <v>5</v>
      </c>
      <c r="J104" s="81">
        <v>5</v>
      </c>
      <c r="K104" s="81">
        <v>4</v>
      </c>
      <c r="L104" s="81">
        <v>5</v>
      </c>
      <c r="M104" s="81">
        <v>5</v>
      </c>
      <c r="N104" s="224">
        <f t="shared" si="46"/>
        <v>3.1640000000000001</v>
      </c>
      <c r="O104" s="224">
        <f t="shared" si="47"/>
        <v>3.9550000000000001</v>
      </c>
      <c r="P104" s="91">
        <f t="shared" si="48"/>
        <v>3.9550000000000001</v>
      </c>
      <c r="Q104" s="362"/>
      <c r="R104" s="362"/>
      <c r="S104" s="362"/>
      <c r="T104" s="364"/>
      <c r="U104" s="364"/>
      <c r="V104" s="366"/>
      <c r="W104" s="3"/>
      <c r="X104" s="3"/>
      <c r="Y104" s="3"/>
    </row>
    <row r="105" spans="1:25" ht="15" customHeight="1" x14ac:dyDescent="0.25">
      <c r="A105" s="3"/>
      <c r="B105" s="390"/>
      <c r="C105" s="301"/>
      <c r="D105" s="301"/>
      <c r="E105" s="301"/>
      <c r="F105" s="74" t="s">
        <v>28</v>
      </c>
      <c r="G105" s="93">
        <v>80</v>
      </c>
      <c r="H105" s="84">
        <v>0.2</v>
      </c>
      <c r="I105" s="84">
        <v>0.2</v>
      </c>
      <c r="J105" s="84">
        <v>0.2</v>
      </c>
      <c r="K105" s="84">
        <v>0.2</v>
      </c>
      <c r="L105" s="84">
        <v>0.2</v>
      </c>
      <c r="M105" s="84">
        <v>0.2</v>
      </c>
      <c r="N105" s="224">
        <f t="shared" si="46"/>
        <v>1.6E-2</v>
      </c>
      <c r="O105" s="224">
        <f t="shared" si="47"/>
        <v>1.6E-2</v>
      </c>
      <c r="P105" s="91">
        <f t="shared" si="48"/>
        <v>1.6E-2</v>
      </c>
      <c r="Q105" s="362"/>
      <c r="R105" s="362"/>
      <c r="S105" s="362"/>
      <c r="T105" s="364"/>
      <c r="U105" s="364"/>
      <c r="V105" s="366"/>
      <c r="W105" s="3"/>
      <c r="X105" s="3"/>
      <c r="Y105" s="3"/>
    </row>
    <row r="106" spans="1:25" ht="15" customHeight="1" x14ac:dyDescent="0.25">
      <c r="A106" s="3"/>
      <c r="B106" s="390"/>
      <c r="C106" s="301"/>
      <c r="D106" s="301"/>
      <c r="E106" s="301"/>
      <c r="F106" s="73" t="s">
        <v>86</v>
      </c>
      <c r="G106" s="93">
        <v>1800</v>
      </c>
      <c r="H106" s="84">
        <v>0.01</v>
      </c>
      <c r="I106" s="84">
        <v>0.01</v>
      </c>
      <c r="J106" s="84">
        <v>0.01</v>
      </c>
      <c r="K106" s="84">
        <v>0.01</v>
      </c>
      <c r="L106" s="84">
        <v>0.01</v>
      </c>
      <c r="M106" s="84">
        <v>0.01</v>
      </c>
      <c r="N106" s="224">
        <f t="shared" si="46"/>
        <v>1.7999999999999999E-2</v>
      </c>
      <c r="O106" s="224">
        <f t="shared" si="47"/>
        <v>1.7999999999999999E-2</v>
      </c>
      <c r="P106" s="91">
        <f t="shared" si="48"/>
        <v>1.7999999999999999E-2</v>
      </c>
      <c r="Q106" s="362"/>
      <c r="R106" s="362"/>
      <c r="S106" s="362"/>
      <c r="T106" s="364"/>
      <c r="U106" s="364"/>
      <c r="V106" s="366"/>
      <c r="W106" s="3"/>
      <c r="X106" s="3"/>
      <c r="Y106" s="3"/>
    </row>
    <row r="107" spans="1:25" ht="15" customHeight="1" x14ac:dyDescent="0.25">
      <c r="A107" s="3"/>
      <c r="B107" s="390"/>
      <c r="C107" s="301"/>
      <c r="D107" s="301"/>
      <c r="E107" s="301"/>
      <c r="F107" s="73" t="s">
        <v>59</v>
      </c>
      <c r="G107" s="93">
        <v>800</v>
      </c>
      <c r="H107" s="93">
        <v>5</v>
      </c>
      <c r="I107" s="93">
        <v>5</v>
      </c>
      <c r="J107" s="93">
        <v>5</v>
      </c>
      <c r="K107" s="93">
        <v>3</v>
      </c>
      <c r="L107" s="93">
        <v>3</v>
      </c>
      <c r="M107" s="93">
        <v>3</v>
      </c>
      <c r="N107" s="224">
        <f>H105*G105/1000</f>
        <v>1.6E-2</v>
      </c>
      <c r="O107" s="224">
        <f>I105*H105/1000</f>
        <v>4.000000000000001E-5</v>
      </c>
      <c r="P107" s="91">
        <f t="shared" si="48"/>
        <v>4</v>
      </c>
      <c r="Q107" s="355"/>
      <c r="R107" s="355"/>
      <c r="S107" s="355"/>
      <c r="T107" s="357"/>
      <c r="U107" s="357"/>
      <c r="V107" s="353"/>
      <c r="W107" s="3"/>
      <c r="X107" s="3"/>
      <c r="Y107" s="3"/>
    </row>
    <row r="108" spans="1:25" ht="15" customHeight="1" x14ac:dyDescent="0.25">
      <c r="A108" s="3"/>
      <c r="B108" s="299" t="s">
        <v>54</v>
      </c>
      <c r="C108" s="401">
        <v>200</v>
      </c>
      <c r="D108" s="401">
        <v>200</v>
      </c>
      <c r="E108" s="401">
        <v>200</v>
      </c>
      <c r="F108" s="74" t="s">
        <v>55</v>
      </c>
      <c r="G108" s="224">
        <v>3700.96</v>
      </c>
      <c r="H108" s="81">
        <v>7</v>
      </c>
      <c r="I108" s="81">
        <v>7</v>
      </c>
      <c r="J108" s="81">
        <v>7</v>
      </c>
      <c r="K108" s="81">
        <v>7</v>
      </c>
      <c r="L108" s="127">
        <v>7</v>
      </c>
      <c r="M108" s="127">
        <v>7</v>
      </c>
      <c r="N108" s="224">
        <f t="shared" ref="N108:N112" si="49">H108*G108/1000</f>
        <v>25.90672</v>
      </c>
      <c r="O108" s="224">
        <f t="shared" ref="O108:O112" si="50">I108*G108/1000</f>
        <v>25.90672</v>
      </c>
      <c r="P108" s="91">
        <f t="shared" ref="P108:P109" si="51">H108*G108/1000</f>
        <v>25.90672</v>
      </c>
      <c r="Q108" s="354">
        <f>SUM(N108:N110)</f>
        <v>102.24172000000002</v>
      </c>
      <c r="R108" s="354">
        <f t="shared" ref="R108:S108" si="52">SUM(O108:O110)</f>
        <v>102.24172000000002</v>
      </c>
      <c r="S108" s="354">
        <f t="shared" si="52"/>
        <v>102.24172000000002</v>
      </c>
      <c r="T108" s="356">
        <f>Q108*1.5</f>
        <v>153.36258000000004</v>
      </c>
      <c r="U108" s="356">
        <f>R108*1.51</f>
        <v>154.38499720000002</v>
      </c>
      <c r="V108" s="352">
        <f>S108*1.5</f>
        <v>153.36258000000004</v>
      </c>
      <c r="W108" s="3"/>
      <c r="X108" s="3"/>
      <c r="Y108" s="3"/>
    </row>
    <row r="109" spans="1:25" ht="15" customHeight="1" x14ac:dyDescent="0.25">
      <c r="A109" s="3"/>
      <c r="B109" s="299"/>
      <c r="C109" s="401"/>
      <c r="D109" s="401"/>
      <c r="E109" s="401"/>
      <c r="F109" s="74" t="s">
        <v>56</v>
      </c>
      <c r="G109" s="224">
        <v>417</v>
      </c>
      <c r="H109" s="81">
        <v>180</v>
      </c>
      <c r="I109" s="81">
        <v>180</v>
      </c>
      <c r="J109" s="81">
        <v>180</v>
      </c>
      <c r="K109" s="81">
        <v>180</v>
      </c>
      <c r="L109" s="81">
        <v>180</v>
      </c>
      <c r="M109" s="81">
        <v>180</v>
      </c>
      <c r="N109" s="224">
        <f t="shared" si="49"/>
        <v>75.06</v>
      </c>
      <c r="O109" s="224">
        <f t="shared" si="50"/>
        <v>75.06</v>
      </c>
      <c r="P109" s="91">
        <f t="shared" si="51"/>
        <v>75.06</v>
      </c>
      <c r="Q109" s="362"/>
      <c r="R109" s="362"/>
      <c r="S109" s="362"/>
      <c r="T109" s="364"/>
      <c r="U109" s="364"/>
      <c r="V109" s="366"/>
      <c r="W109" s="3"/>
      <c r="X109" s="3"/>
      <c r="Y109" s="3"/>
    </row>
    <row r="110" spans="1:25" ht="15" customHeight="1" x14ac:dyDescent="0.25">
      <c r="A110" s="3"/>
      <c r="B110" s="375"/>
      <c r="C110" s="397"/>
      <c r="D110" s="397"/>
      <c r="E110" s="397"/>
      <c r="F110" s="74" t="s">
        <v>38</v>
      </c>
      <c r="G110" s="224">
        <v>425</v>
      </c>
      <c r="H110" s="81">
        <v>3</v>
      </c>
      <c r="I110" s="81">
        <v>3</v>
      </c>
      <c r="J110" s="81">
        <v>3</v>
      </c>
      <c r="K110" s="81">
        <v>3</v>
      </c>
      <c r="L110" s="81">
        <v>3</v>
      </c>
      <c r="M110" s="81">
        <v>3</v>
      </c>
      <c r="N110" s="224">
        <f t="shared" si="49"/>
        <v>1.2749999999999999</v>
      </c>
      <c r="O110" s="224">
        <f t="shared" si="50"/>
        <v>1.2749999999999999</v>
      </c>
      <c r="P110" s="91">
        <f>J110*G110/1000</f>
        <v>1.2749999999999999</v>
      </c>
      <c r="Q110" s="355"/>
      <c r="R110" s="355"/>
      <c r="S110" s="355"/>
      <c r="T110" s="357"/>
      <c r="U110" s="357"/>
      <c r="V110" s="353"/>
      <c r="W110" s="3"/>
      <c r="X110" s="3"/>
      <c r="Y110" s="3"/>
    </row>
    <row r="111" spans="1:25" ht="15.75" x14ac:dyDescent="0.25">
      <c r="A111" s="3"/>
      <c r="B111" s="89" t="s">
        <v>67</v>
      </c>
      <c r="C111" s="90">
        <v>120</v>
      </c>
      <c r="D111" s="90">
        <v>120</v>
      </c>
      <c r="E111" s="90">
        <v>120</v>
      </c>
      <c r="F111" s="74" t="s">
        <v>51</v>
      </c>
      <c r="G111" s="224">
        <v>751</v>
      </c>
      <c r="H111" s="81">
        <v>150</v>
      </c>
      <c r="I111" s="81">
        <v>150</v>
      </c>
      <c r="J111" s="81">
        <v>150</v>
      </c>
      <c r="K111" s="81">
        <v>120</v>
      </c>
      <c r="L111" s="81">
        <v>120</v>
      </c>
      <c r="M111" s="81">
        <v>120</v>
      </c>
      <c r="N111" s="224">
        <f t="shared" si="49"/>
        <v>112.65</v>
      </c>
      <c r="O111" s="224">
        <f t="shared" si="50"/>
        <v>112.65</v>
      </c>
      <c r="P111" s="91">
        <f t="shared" ref="P111:P112" si="53">J111*G111/1000</f>
        <v>112.65</v>
      </c>
      <c r="Q111" s="224">
        <f>SUM(N111)</f>
        <v>112.65</v>
      </c>
      <c r="R111" s="224">
        <f t="shared" ref="R111:S112" si="54">SUM(O111)</f>
        <v>112.65</v>
      </c>
      <c r="S111" s="224">
        <f t="shared" si="54"/>
        <v>112.65</v>
      </c>
      <c r="T111" s="229">
        <f t="shared" ref="T111:V112" si="55">Q111*1.5</f>
        <v>168.97500000000002</v>
      </c>
      <c r="U111" s="229">
        <f t="shared" si="55"/>
        <v>168.97500000000002</v>
      </c>
      <c r="V111" s="229">
        <f t="shared" si="55"/>
        <v>168.97500000000002</v>
      </c>
      <c r="W111" s="3"/>
      <c r="X111" s="3"/>
      <c r="Y111" s="3"/>
    </row>
    <row r="112" spans="1:25" ht="30" x14ac:dyDescent="0.25">
      <c r="A112" s="3"/>
      <c r="B112" s="92" t="s">
        <v>110</v>
      </c>
      <c r="C112" s="93">
        <v>30</v>
      </c>
      <c r="D112" s="93">
        <v>50</v>
      </c>
      <c r="E112" s="93">
        <v>50</v>
      </c>
      <c r="F112" s="94" t="s">
        <v>110</v>
      </c>
      <c r="G112" s="225">
        <v>550</v>
      </c>
      <c r="H112" s="81">
        <v>30</v>
      </c>
      <c r="I112" s="81">
        <v>50</v>
      </c>
      <c r="J112" s="81">
        <v>50</v>
      </c>
      <c r="K112" s="81">
        <v>30</v>
      </c>
      <c r="L112" s="81">
        <v>50</v>
      </c>
      <c r="M112" s="81">
        <v>50</v>
      </c>
      <c r="N112" s="224">
        <f t="shared" si="49"/>
        <v>16.5</v>
      </c>
      <c r="O112" s="224">
        <f t="shared" si="50"/>
        <v>27.5</v>
      </c>
      <c r="P112" s="224">
        <f t="shared" si="53"/>
        <v>27.5</v>
      </c>
      <c r="Q112" s="224">
        <f>SUM(N112)</f>
        <v>16.5</v>
      </c>
      <c r="R112" s="224">
        <f t="shared" si="54"/>
        <v>27.5</v>
      </c>
      <c r="S112" s="224">
        <f t="shared" si="54"/>
        <v>27.5</v>
      </c>
      <c r="T112" s="229">
        <f t="shared" si="55"/>
        <v>24.75</v>
      </c>
      <c r="U112" s="229">
        <f t="shared" si="55"/>
        <v>41.25</v>
      </c>
      <c r="V112" s="229">
        <f t="shared" si="55"/>
        <v>41.25</v>
      </c>
      <c r="W112" s="3"/>
      <c r="X112" s="3"/>
      <c r="Y112" s="3"/>
    </row>
    <row r="113" spans="1:25" ht="15.75" thickBot="1" x14ac:dyDescent="0.3">
      <c r="A113" s="3"/>
      <c r="B113" s="447"/>
      <c r="C113" s="448"/>
      <c r="D113" s="448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9"/>
      <c r="Q113" s="128">
        <f>SUM(Q99:Q112)</f>
        <v>396.94071999999994</v>
      </c>
      <c r="R113" s="128">
        <f t="shared" ref="R113:V113" si="56">SUM(R99:R112)</f>
        <v>419.58776</v>
      </c>
      <c r="S113" s="128">
        <f t="shared" si="56"/>
        <v>423.58771999999999</v>
      </c>
      <c r="T113" s="128">
        <f t="shared" si="56"/>
        <v>595.41107999999997</v>
      </c>
      <c r="U113" s="128">
        <f t="shared" si="56"/>
        <v>630.40405720000001</v>
      </c>
      <c r="V113" s="128">
        <f t="shared" si="56"/>
        <v>635.38157999999999</v>
      </c>
      <c r="W113" s="3"/>
      <c r="X113" s="3"/>
      <c r="Y113" s="3"/>
    </row>
    <row r="114" spans="1:25" ht="15.75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2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</row>
    <row r="120" spans="1:25" x14ac:dyDescent="0.25">
      <c r="A120" s="2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</row>
    <row r="121" spans="1:25" x14ac:dyDescent="0.25">
      <c r="A121" s="2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</row>
    <row r="122" spans="1:25" x14ac:dyDescent="0.25">
      <c r="A122" s="2"/>
    </row>
    <row r="123" spans="1:25" x14ac:dyDescent="0.25">
      <c r="A123" s="2"/>
    </row>
  </sheetData>
  <mergeCells count="191">
    <mergeCell ref="S10:S14"/>
    <mergeCell ref="T10:T14"/>
    <mergeCell ref="U10:U14"/>
    <mergeCell ref="V10:V14"/>
    <mergeCell ref="B10:B14"/>
    <mergeCell ref="C10:C14"/>
    <mergeCell ref="D10:D14"/>
    <mergeCell ref="E10:E14"/>
    <mergeCell ref="Q10:Q14"/>
    <mergeCell ref="R10:R14"/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P8"/>
    <mergeCell ref="B9:P9"/>
    <mergeCell ref="B99:B107"/>
    <mergeCell ref="C99:C107"/>
    <mergeCell ref="D99:D107"/>
    <mergeCell ref="E99:E107"/>
    <mergeCell ref="Q99:Q107"/>
    <mergeCell ref="R99:R107"/>
    <mergeCell ref="Q31:Q36"/>
    <mergeCell ref="R31:R36"/>
    <mergeCell ref="S31:S36"/>
    <mergeCell ref="T31:T36"/>
    <mergeCell ref="U31:U36"/>
    <mergeCell ref="V31:V36"/>
    <mergeCell ref="B37:B39"/>
    <mergeCell ref="C37:C39"/>
    <mergeCell ref="D37:D39"/>
    <mergeCell ref="B28:P28"/>
    <mergeCell ref="B29:V29"/>
    <mergeCell ref="S99:S107"/>
    <mergeCell ref="T99:T107"/>
    <mergeCell ref="U99:U107"/>
    <mergeCell ref="V99:V107"/>
    <mergeCell ref="B108:B110"/>
    <mergeCell ref="C108:C110"/>
    <mergeCell ref="D108:D110"/>
    <mergeCell ref="E108:E110"/>
    <mergeCell ref="Q108:Q110"/>
    <mergeCell ref="R108:R110"/>
    <mergeCell ref="B31:B36"/>
    <mergeCell ref="C31:C36"/>
    <mergeCell ref="D31:D36"/>
    <mergeCell ref="E31:E36"/>
    <mergeCell ref="E37:E39"/>
    <mergeCell ref="Q37:Q39"/>
    <mergeCell ref="R37:R39"/>
    <mergeCell ref="R51:R54"/>
    <mergeCell ref="Q84:Q87"/>
    <mergeCell ref="R84:R87"/>
    <mergeCell ref="B77:B83"/>
    <mergeCell ref="C77:C83"/>
    <mergeCell ref="D77:D83"/>
    <mergeCell ref="E77:E83"/>
    <mergeCell ref="Q77:Q83"/>
    <mergeCell ref="R77:R83"/>
    <mergeCell ref="B75:P75"/>
    <mergeCell ref="B76:P76"/>
    <mergeCell ref="S37:S39"/>
    <mergeCell ref="T37:T39"/>
    <mergeCell ref="U37:U39"/>
    <mergeCell ref="V37:V39"/>
    <mergeCell ref="S108:S110"/>
    <mergeCell ref="T108:T110"/>
    <mergeCell ref="U108:U110"/>
    <mergeCell ref="V108:V110"/>
    <mergeCell ref="S46:S47"/>
    <mergeCell ref="T46:T47"/>
    <mergeCell ref="U46:U47"/>
    <mergeCell ref="V46:V47"/>
    <mergeCell ref="S55:S60"/>
    <mergeCell ref="T55:T60"/>
    <mergeCell ref="U55:U60"/>
    <mergeCell ref="V55:V60"/>
    <mergeCell ref="V72:V73"/>
    <mergeCell ref="S94:S95"/>
    <mergeCell ref="T94:T95"/>
    <mergeCell ref="U94:U95"/>
    <mergeCell ref="S77:S83"/>
    <mergeCell ref="T77:T83"/>
    <mergeCell ref="U77:U83"/>
    <mergeCell ref="V77:V83"/>
    <mergeCell ref="S84:S87"/>
    <mergeCell ref="B49:P49"/>
    <mergeCell ref="B50:V50"/>
    <mergeCell ref="B46:B47"/>
    <mergeCell ref="C46:C47"/>
    <mergeCell ref="D46:D47"/>
    <mergeCell ref="E46:E47"/>
    <mergeCell ref="Q46:Q47"/>
    <mergeCell ref="R46:R47"/>
    <mergeCell ref="S51:S54"/>
    <mergeCell ref="T51:T54"/>
    <mergeCell ref="U51:U54"/>
    <mergeCell ref="V51:V54"/>
    <mergeCell ref="B55:B60"/>
    <mergeCell ref="C55:C60"/>
    <mergeCell ref="D55:D60"/>
    <mergeCell ref="E55:E60"/>
    <mergeCell ref="Q55:Q60"/>
    <mergeCell ref="R55:R60"/>
    <mergeCell ref="B51:B54"/>
    <mergeCell ref="C51:C54"/>
    <mergeCell ref="D51:D54"/>
    <mergeCell ref="E51:E54"/>
    <mergeCell ref="Q51:Q54"/>
    <mergeCell ref="S61:S71"/>
    <mergeCell ref="T61:T71"/>
    <mergeCell ref="U61:U71"/>
    <mergeCell ref="V61:V71"/>
    <mergeCell ref="B72:B73"/>
    <mergeCell ref="C72:C73"/>
    <mergeCell ref="D72:D73"/>
    <mergeCell ref="E72:E73"/>
    <mergeCell ref="Q72:Q73"/>
    <mergeCell ref="R72:R73"/>
    <mergeCell ref="B61:B71"/>
    <mergeCell ref="C61:C71"/>
    <mergeCell ref="D61:D71"/>
    <mergeCell ref="E61:E71"/>
    <mergeCell ref="Q61:Q71"/>
    <mergeCell ref="R61:R71"/>
    <mergeCell ref="S72:S73"/>
    <mergeCell ref="T72:T73"/>
    <mergeCell ref="U72:U73"/>
    <mergeCell ref="T84:T87"/>
    <mergeCell ref="U84:U87"/>
    <mergeCell ref="V84:V87"/>
    <mergeCell ref="D94:D95"/>
    <mergeCell ref="C94:C95"/>
    <mergeCell ref="B40:B44"/>
    <mergeCell ref="C40:C44"/>
    <mergeCell ref="D40:D44"/>
    <mergeCell ref="E40:E44"/>
    <mergeCell ref="Q40:Q44"/>
    <mergeCell ref="R40:R44"/>
    <mergeCell ref="E94:E95"/>
    <mergeCell ref="Q94:Q95"/>
    <mergeCell ref="R94:R95"/>
    <mergeCell ref="B88:B92"/>
    <mergeCell ref="C88:C92"/>
    <mergeCell ref="D88:D92"/>
    <mergeCell ref="E88:E92"/>
    <mergeCell ref="Q88:Q92"/>
    <mergeCell ref="R88:R92"/>
    <mergeCell ref="B84:B87"/>
    <mergeCell ref="C84:C87"/>
    <mergeCell ref="D84:D87"/>
    <mergeCell ref="E84:E87"/>
    <mergeCell ref="V15:V23"/>
    <mergeCell ref="S24:S26"/>
    <mergeCell ref="T24:T26"/>
    <mergeCell ref="U24:U26"/>
    <mergeCell ref="V24:V26"/>
    <mergeCell ref="B113:P113"/>
    <mergeCell ref="S40:S44"/>
    <mergeCell ref="T40:T44"/>
    <mergeCell ref="U40:U44"/>
    <mergeCell ref="V40:V44"/>
    <mergeCell ref="B24:B26"/>
    <mergeCell ref="C24:C26"/>
    <mergeCell ref="D24:D26"/>
    <mergeCell ref="E24:E26"/>
    <mergeCell ref="Q24:Q26"/>
    <mergeCell ref="R24:R26"/>
    <mergeCell ref="V94:V95"/>
    <mergeCell ref="B97:P97"/>
    <mergeCell ref="B98:P98"/>
    <mergeCell ref="S88:S92"/>
    <mergeCell ref="T88:T92"/>
    <mergeCell ref="U88:U92"/>
    <mergeCell ref="V88:V92"/>
    <mergeCell ref="B94:B95"/>
    <mergeCell ref="C15:C23"/>
    <mergeCell ref="D15:D23"/>
    <mergeCell ref="E15:E23"/>
    <mergeCell ref="B15:B23"/>
    <mergeCell ref="Q15:Q23"/>
    <mergeCell ref="R15:R23"/>
    <mergeCell ref="S15:S23"/>
    <mergeCell ref="T15:T23"/>
    <mergeCell ref="U15:U23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B1F3-8E2E-4D2A-8491-C0C8E37CFAED}">
  <dimension ref="A1:Z122"/>
  <sheetViews>
    <sheetView view="pageBreakPreview" zoomScale="73" zoomScaleNormal="98" zoomScaleSheetLayoutView="73" workbookViewId="0">
      <selection activeCell="H85" sqref="H85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hidden="1" customWidth="1" outlineLevel="1"/>
    <col min="17" max="21" width="9.28515625" hidden="1" customWidth="1" outlineLevel="1"/>
    <col min="22" max="22" width="9.5703125" hidden="1" customWidth="1" outlineLevel="1"/>
    <col min="23" max="23" width="9.140625" collapsed="1"/>
  </cols>
  <sheetData>
    <row r="1" spans="1:26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 spans="1:26" x14ac:dyDescent="0.25">
      <c r="A2" s="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77"/>
      <c r="S2" s="77"/>
      <c r="T2" s="3"/>
      <c r="U2" s="3"/>
      <c r="V2" s="3"/>
      <c r="W2" s="221"/>
      <c r="X2" s="221"/>
      <c r="Y2" s="221"/>
      <c r="Z2" s="221"/>
    </row>
    <row r="3" spans="1:26" x14ac:dyDescent="0.2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221"/>
      <c r="X3" s="221"/>
      <c r="Y3" s="221"/>
      <c r="Z3" s="221"/>
    </row>
    <row r="4" spans="1:26" x14ac:dyDescent="0.25">
      <c r="A4" s="3"/>
      <c r="B4" s="79" t="s">
        <v>29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221"/>
      <c r="Z4" s="221"/>
    </row>
    <row r="5" spans="1:26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221"/>
      <c r="Z5" s="221"/>
    </row>
    <row r="6" spans="1:26" ht="27.75" customHeight="1" x14ac:dyDescent="0.25">
      <c r="A6" s="3"/>
      <c r="B6" s="488" t="s">
        <v>0</v>
      </c>
      <c r="C6" s="490" t="s">
        <v>1</v>
      </c>
      <c r="D6" s="491"/>
      <c r="E6" s="492"/>
      <c r="F6" s="457" t="s">
        <v>2</v>
      </c>
      <c r="G6" s="493" t="s">
        <v>3</v>
      </c>
      <c r="H6" s="490" t="s">
        <v>4</v>
      </c>
      <c r="I6" s="491"/>
      <c r="J6" s="492"/>
      <c r="K6" s="490" t="s">
        <v>5</v>
      </c>
      <c r="L6" s="491"/>
      <c r="M6" s="492"/>
      <c r="N6" s="490" t="s">
        <v>108</v>
      </c>
      <c r="O6" s="491"/>
      <c r="P6" s="492"/>
      <c r="Q6" s="495" t="s">
        <v>6</v>
      </c>
      <c r="R6" s="496"/>
      <c r="S6" s="497"/>
      <c r="T6" s="477" t="s">
        <v>109</v>
      </c>
      <c r="U6" s="478"/>
      <c r="V6" s="479"/>
      <c r="W6" s="3"/>
      <c r="X6" s="3"/>
      <c r="Y6" s="221"/>
      <c r="Z6" s="221"/>
    </row>
    <row r="7" spans="1:26" ht="29.25" thickBot="1" x14ac:dyDescent="0.3">
      <c r="A7" s="3"/>
      <c r="B7" s="489"/>
      <c r="C7" s="245" t="s">
        <v>13</v>
      </c>
      <c r="D7" s="245" t="s">
        <v>7</v>
      </c>
      <c r="E7" s="245" t="s">
        <v>8</v>
      </c>
      <c r="F7" s="458"/>
      <c r="G7" s="494"/>
      <c r="H7" s="245" t="s">
        <v>13</v>
      </c>
      <c r="I7" s="245" t="s">
        <v>7</v>
      </c>
      <c r="J7" s="245" t="s">
        <v>8</v>
      </c>
      <c r="K7" s="245" t="s">
        <v>13</v>
      </c>
      <c r="L7" s="245" t="s">
        <v>7</v>
      </c>
      <c r="M7" s="245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221"/>
      <c r="Z7" s="221"/>
    </row>
    <row r="8" spans="1:26" x14ac:dyDescent="0.25">
      <c r="A8" s="3"/>
      <c r="B8" s="480" t="s">
        <v>88</v>
      </c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2"/>
      <c r="Q8" s="77"/>
      <c r="R8" s="77"/>
      <c r="S8" s="77"/>
      <c r="T8" s="3"/>
      <c r="U8" s="3"/>
      <c r="V8" s="3"/>
      <c r="W8" s="3"/>
      <c r="X8" s="3"/>
      <c r="Y8" s="221"/>
      <c r="Z8" s="221"/>
    </row>
    <row r="9" spans="1:26" ht="18.75" customHeight="1" thickBot="1" x14ac:dyDescent="0.3">
      <c r="A9" s="3"/>
      <c r="B9" s="483" t="s">
        <v>9</v>
      </c>
      <c r="C9" s="484"/>
      <c r="D9" s="484"/>
      <c r="E9" s="484"/>
      <c r="F9" s="484"/>
      <c r="G9" s="484"/>
      <c r="H9" s="484"/>
      <c r="I9" s="484"/>
      <c r="J9" s="484"/>
      <c r="K9" s="484"/>
      <c r="L9" s="484"/>
      <c r="M9" s="484"/>
      <c r="N9" s="484"/>
      <c r="O9" s="484"/>
      <c r="P9" s="485"/>
      <c r="Q9" s="77"/>
      <c r="R9" s="77"/>
      <c r="S9" s="77"/>
      <c r="T9" s="3"/>
      <c r="U9" s="3"/>
      <c r="V9" s="3"/>
      <c r="W9" s="3"/>
      <c r="X9" s="3"/>
      <c r="Y9" s="221"/>
      <c r="Z9" s="221"/>
    </row>
    <row r="10" spans="1:26" ht="18.75" customHeight="1" x14ac:dyDescent="0.25">
      <c r="A10" s="3"/>
      <c r="B10" s="468" t="s">
        <v>159</v>
      </c>
      <c r="C10" s="469">
        <v>70</v>
      </c>
      <c r="D10" s="469">
        <v>90</v>
      </c>
      <c r="E10" s="469">
        <v>100</v>
      </c>
      <c r="F10" s="73" t="s">
        <v>53</v>
      </c>
      <c r="G10" s="224">
        <v>1500</v>
      </c>
      <c r="H10" s="81">
        <v>76</v>
      </c>
      <c r="I10" s="81">
        <v>80</v>
      </c>
      <c r="J10" s="81">
        <v>80</v>
      </c>
      <c r="K10" s="81">
        <v>70</v>
      </c>
      <c r="L10" s="81">
        <v>75</v>
      </c>
      <c r="M10" s="81">
        <v>75</v>
      </c>
      <c r="N10" s="226">
        <f t="shared" ref="N10:N24" si="0">H10*G10/1000</f>
        <v>114</v>
      </c>
      <c r="O10" s="226">
        <f t="shared" ref="O10:O24" si="1">I10*G10/1000</f>
        <v>120</v>
      </c>
      <c r="P10" s="243">
        <f t="shared" ref="P10:P20" si="2">J10*G10/1000</f>
        <v>120</v>
      </c>
      <c r="Q10" s="354">
        <f>SUM(N10:N15)</f>
        <v>143.26599999999999</v>
      </c>
      <c r="R10" s="354">
        <f>SUM(O10:O15)</f>
        <v>151.19200000000001</v>
      </c>
      <c r="S10" s="354">
        <f>SUM(P10:P15)</f>
        <v>138.804</v>
      </c>
      <c r="T10" s="356">
        <f>Q10*1.5</f>
        <v>214.899</v>
      </c>
      <c r="U10" s="356">
        <f>R10*1.5</f>
        <v>226.78800000000001</v>
      </c>
      <c r="V10" s="356">
        <f>S10*1.5</f>
        <v>208.20600000000002</v>
      </c>
      <c r="W10" s="3"/>
      <c r="X10" s="3"/>
      <c r="Y10" s="221"/>
      <c r="Z10" s="221"/>
    </row>
    <row r="11" spans="1:26" ht="18.75" customHeight="1" x14ac:dyDescent="0.25">
      <c r="A11" s="3"/>
      <c r="B11" s="299"/>
      <c r="C11" s="401"/>
      <c r="D11" s="401"/>
      <c r="E11" s="401"/>
      <c r="F11" s="104" t="s">
        <v>10</v>
      </c>
      <c r="G11" s="224">
        <v>219</v>
      </c>
      <c r="H11" s="81">
        <v>30</v>
      </c>
      <c r="I11" s="81">
        <v>36</v>
      </c>
      <c r="J11" s="81">
        <v>40</v>
      </c>
      <c r="K11" s="81">
        <v>26</v>
      </c>
      <c r="L11" s="81">
        <v>39</v>
      </c>
      <c r="M11" s="81">
        <v>36</v>
      </c>
      <c r="N11" s="226">
        <f t="shared" si="0"/>
        <v>6.57</v>
      </c>
      <c r="O11" s="226">
        <f t="shared" si="1"/>
        <v>7.8840000000000003</v>
      </c>
      <c r="P11" s="243">
        <f t="shared" si="2"/>
        <v>8.76</v>
      </c>
      <c r="Q11" s="362"/>
      <c r="R11" s="362"/>
      <c r="S11" s="362"/>
      <c r="T11" s="364"/>
      <c r="U11" s="364"/>
      <c r="V11" s="364"/>
      <c r="W11" s="3"/>
      <c r="X11" s="3"/>
      <c r="Y11" s="221"/>
      <c r="Z11" s="221"/>
    </row>
    <row r="12" spans="1:26" ht="18.75" customHeight="1" x14ac:dyDescent="0.25">
      <c r="A12" s="3"/>
      <c r="B12" s="299"/>
      <c r="C12" s="401"/>
      <c r="D12" s="401"/>
      <c r="E12" s="401"/>
      <c r="F12" s="73" t="s">
        <v>34</v>
      </c>
      <c r="G12" s="224">
        <v>204</v>
      </c>
      <c r="H12" s="81">
        <v>25</v>
      </c>
      <c r="I12" s="81">
        <v>28</v>
      </c>
      <c r="J12" s="81">
        <v>30</v>
      </c>
      <c r="K12" s="81">
        <v>22</v>
      </c>
      <c r="L12" s="81">
        <v>25</v>
      </c>
      <c r="M12" s="81">
        <v>28</v>
      </c>
      <c r="N12" s="226">
        <f t="shared" si="0"/>
        <v>5.0999999999999996</v>
      </c>
      <c r="O12" s="226">
        <f t="shared" si="1"/>
        <v>5.7119999999999997</v>
      </c>
      <c r="P12" s="243">
        <f t="shared" si="2"/>
        <v>6.12</v>
      </c>
      <c r="Q12" s="362"/>
      <c r="R12" s="362"/>
      <c r="S12" s="362"/>
      <c r="T12" s="364"/>
      <c r="U12" s="364"/>
      <c r="V12" s="364"/>
      <c r="W12" s="3"/>
      <c r="X12" s="3"/>
      <c r="Y12" s="221"/>
      <c r="Z12" s="221"/>
    </row>
    <row r="13" spans="1:26" ht="18.75" customHeight="1" x14ac:dyDescent="0.25">
      <c r="A13" s="3"/>
      <c r="B13" s="299"/>
      <c r="C13" s="401"/>
      <c r="D13" s="401"/>
      <c r="E13" s="401"/>
      <c r="F13" s="73" t="s">
        <v>78</v>
      </c>
      <c r="G13" s="224">
        <v>1300</v>
      </c>
      <c r="H13" s="81">
        <v>3</v>
      </c>
      <c r="I13" s="81">
        <v>3</v>
      </c>
      <c r="J13" s="81">
        <v>3</v>
      </c>
      <c r="K13" s="81">
        <v>3</v>
      </c>
      <c r="L13" s="81">
        <v>3</v>
      </c>
      <c r="M13" s="81">
        <v>3</v>
      </c>
      <c r="N13" s="226">
        <f t="shared" si="0"/>
        <v>3.9</v>
      </c>
      <c r="O13" s="226">
        <f t="shared" si="1"/>
        <v>3.9</v>
      </c>
      <c r="P13" s="243">
        <f t="shared" si="2"/>
        <v>3.9</v>
      </c>
      <c r="Q13" s="362"/>
      <c r="R13" s="362"/>
      <c r="S13" s="362"/>
      <c r="T13" s="364"/>
      <c r="U13" s="364"/>
      <c r="V13" s="364"/>
      <c r="W13" s="3"/>
      <c r="X13" s="3"/>
      <c r="Y13" s="221"/>
      <c r="Z13" s="221"/>
    </row>
    <row r="14" spans="1:26" ht="18.75" customHeight="1" x14ac:dyDescent="0.25">
      <c r="A14" s="3"/>
      <c r="B14" s="299"/>
      <c r="C14" s="401"/>
      <c r="D14" s="401"/>
      <c r="E14" s="401"/>
      <c r="F14" s="73" t="s">
        <v>14</v>
      </c>
      <c r="G14" s="224">
        <v>4560</v>
      </c>
      <c r="H14" s="81">
        <v>3</v>
      </c>
      <c r="I14" s="81">
        <v>3</v>
      </c>
      <c r="J14" s="81">
        <v>0</v>
      </c>
      <c r="K14" s="81">
        <v>3</v>
      </c>
      <c r="L14" s="81">
        <v>3</v>
      </c>
      <c r="M14" s="81">
        <v>3</v>
      </c>
      <c r="N14" s="226">
        <f t="shared" si="0"/>
        <v>13.68</v>
      </c>
      <c r="O14" s="226">
        <f t="shared" si="1"/>
        <v>13.68</v>
      </c>
      <c r="P14" s="243">
        <f t="shared" si="2"/>
        <v>0</v>
      </c>
      <c r="Q14" s="362"/>
      <c r="R14" s="362"/>
      <c r="S14" s="362"/>
      <c r="T14" s="364"/>
      <c r="U14" s="364"/>
      <c r="V14" s="364"/>
      <c r="W14" s="3"/>
      <c r="X14" s="3"/>
      <c r="Y14" s="221"/>
      <c r="Z14" s="221"/>
    </row>
    <row r="15" spans="1:26" ht="14.25" customHeight="1" x14ac:dyDescent="0.25">
      <c r="A15" s="3"/>
      <c r="B15" s="375"/>
      <c r="C15" s="397"/>
      <c r="D15" s="397"/>
      <c r="E15" s="397"/>
      <c r="F15" s="74" t="s">
        <v>28</v>
      </c>
      <c r="G15" s="224">
        <v>80</v>
      </c>
      <c r="H15" s="84">
        <v>0.2</v>
      </c>
      <c r="I15" s="84">
        <v>0.2</v>
      </c>
      <c r="J15" s="84">
        <v>0.3</v>
      </c>
      <c r="K15" s="84">
        <v>0.2</v>
      </c>
      <c r="L15" s="84">
        <v>0.2</v>
      </c>
      <c r="M15" s="84">
        <v>0.3</v>
      </c>
      <c r="N15" s="226">
        <f t="shared" si="0"/>
        <v>1.6E-2</v>
      </c>
      <c r="O15" s="226">
        <f t="shared" si="1"/>
        <v>1.6E-2</v>
      </c>
      <c r="P15" s="243">
        <f t="shared" si="2"/>
        <v>2.4E-2</v>
      </c>
      <c r="Q15" s="355"/>
      <c r="R15" s="355"/>
      <c r="S15" s="355"/>
      <c r="T15" s="357"/>
      <c r="U15" s="357"/>
      <c r="V15" s="357"/>
      <c r="W15" s="3"/>
      <c r="X15" s="3"/>
      <c r="Y15" s="221"/>
      <c r="Z15" s="221"/>
    </row>
    <row r="16" spans="1:26" ht="18.75" customHeight="1" x14ac:dyDescent="0.25">
      <c r="A16" s="3"/>
      <c r="B16" s="298" t="s">
        <v>160</v>
      </c>
      <c r="C16" s="396">
        <v>130</v>
      </c>
      <c r="D16" s="396">
        <v>150</v>
      </c>
      <c r="E16" s="396">
        <v>180</v>
      </c>
      <c r="F16" s="85" t="s">
        <v>133</v>
      </c>
      <c r="G16" s="224">
        <v>435</v>
      </c>
      <c r="H16" s="84">
        <v>30</v>
      </c>
      <c r="I16" s="84">
        <v>38</v>
      </c>
      <c r="J16" s="84">
        <v>45</v>
      </c>
      <c r="K16" s="84">
        <v>30</v>
      </c>
      <c r="L16" s="84">
        <v>38</v>
      </c>
      <c r="M16" s="84">
        <v>45</v>
      </c>
      <c r="N16" s="226">
        <f t="shared" si="0"/>
        <v>13.05</v>
      </c>
      <c r="O16" s="226">
        <f t="shared" si="1"/>
        <v>16.53</v>
      </c>
      <c r="P16" s="243">
        <f t="shared" si="2"/>
        <v>19.574999999999999</v>
      </c>
      <c r="Q16" s="354">
        <f>SUM(N16:N21)</f>
        <v>85.792720000000003</v>
      </c>
      <c r="R16" s="354">
        <f t="shared" ref="R16:S16" si="3">SUM(O16:O21)</f>
        <v>101.48772</v>
      </c>
      <c r="S16" s="354">
        <f t="shared" si="3"/>
        <v>116.74772000000002</v>
      </c>
      <c r="T16" s="356">
        <f>Q16*1.5</f>
        <v>128.68907999999999</v>
      </c>
      <c r="U16" s="356">
        <f>R16*1.5</f>
        <v>152.23158000000001</v>
      </c>
      <c r="V16" s="352">
        <f>S16*1.5</f>
        <v>175.12158000000002</v>
      </c>
      <c r="W16" s="3"/>
      <c r="X16" s="3"/>
      <c r="Y16" s="221"/>
      <c r="Z16" s="221"/>
    </row>
    <row r="17" spans="1:26" ht="18.75" customHeight="1" x14ac:dyDescent="0.25">
      <c r="A17" s="3"/>
      <c r="B17" s="299"/>
      <c r="C17" s="401"/>
      <c r="D17" s="401"/>
      <c r="E17" s="401"/>
      <c r="F17" s="85" t="s">
        <v>35</v>
      </c>
      <c r="G17" s="224">
        <v>219</v>
      </c>
      <c r="H17" s="84">
        <v>60</v>
      </c>
      <c r="I17" s="84">
        <v>65</v>
      </c>
      <c r="J17" s="84">
        <v>70</v>
      </c>
      <c r="K17" s="84">
        <v>54</v>
      </c>
      <c r="L17" s="84">
        <v>59</v>
      </c>
      <c r="M17" s="84">
        <v>66</v>
      </c>
      <c r="N17" s="226">
        <f t="shared" si="0"/>
        <v>13.14</v>
      </c>
      <c r="O17" s="226">
        <f t="shared" si="1"/>
        <v>14.234999999999999</v>
      </c>
      <c r="P17" s="243">
        <f t="shared" si="2"/>
        <v>15.33</v>
      </c>
      <c r="Q17" s="362"/>
      <c r="R17" s="362"/>
      <c r="S17" s="362"/>
      <c r="T17" s="364"/>
      <c r="U17" s="364"/>
      <c r="V17" s="366"/>
      <c r="W17" s="3"/>
      <c r="X17" s="3"/>
      <c r="Y17" s="221"/>
      <c r="Z17" s="221"/>
    </row>
    <row r="18" spans="1:26" ht="18.75" customHeight="1" x14ac:dyDescent="0.25">
      <c r="A18" s="3"/>
      <c r="B18" s="299"/>
      <c r="C18" s="401"/>
      <c r="D18" s="401"/>
      <c r="E18" s="401"/>
      <c r="F18" s="86" t="s">
        <v>112</v>
      </c>
      <c r="G18" s="224">
        <v>1000</v>
      </c>
      <c r="H18" s="225">
        <v>20</v>
      </c>
      <c r="I18" s="225">
        <v>22</v>
      </c>
      <c r="J18" s="225">
        <v>24</v>
      </c>
      <c r="K18" s="225">
        <v>18</v>
      </c>
      <c r="L18" s="225">
        <v>20</v>
      </c>
      <c r="M18" s="225">
        <v>22</v>
      </c>
      <c r="N18" s="226">
        <f t="shared" si="0"/>
        <v>20</v>
      </c>
      <c r="O18" s="226">
        <f t="shared" si="1"/>
        <v>22</v>
      </c>
      <c r="P18" s="243">
        <f t="shared" si="2"/>
        <v>24</v>
      </c>
      <c r="Q18" s="362"/>
      <c r="R18" s="362"/>
      <c r="S18" s="362"/>
      <c r="T18" s="364"/>
      <c r="U18" s="364"/>
      <c r="V18" s="366"/>
      <c r="W18" s="3"/>
      <c r="X18" s="3"/>
      <c r="Y18" s="221"/>
      <c r="Z18" s="221"/>
    </row>
    <row r="19" spans="1:26" ht="16.5" customHeight="1" x14ac:dyDescent="0.25">
      <c r="A19" s="3"/>
      <c r="B19" s="299"/>
      <c r="C19" s="401"/>
      <c r="D19" s="401"/>
      <c r="E19" s="401"/>
      <c r="F19" s="87" t="s">
        <v>14</v>
      </c>
      <c r="G19" s="88">
        <v>4560</v>
      </c>
      <c r="H19" s="81">
        <v>3</v>
      </c>
      <c r="I19" s="81">
        <v>5</v>
      </c>
      <c r="J19" s="81">
        <v>7</v>
      </c>
      <c r="K19" s="81">
        <v>3</v>
      </c>
      <c r="L19" s="81">
        <v>5</v>
      </c>
      <c r="M19" s="81">
        <v>7</v>
      </c>
      <c r="N19" s="226">
        <f t="shared" si="0"/>
        <v>13.68</v>
      </c>
      <c r="O19" s="226">
        <f t="shared" si="1"/>
        <v>22.8</v>
      </c>
      <c r="P19" s="243">
        <f t="shared" si="2"/>
        <v>31.92</v>
      </c>
      <c r="Q19" s="362"/>
      <c r="R19" s="362"/>
      <c r="S19" s="362"/>
      <c r="T19" s="364"/>
      <c r="U19" s="364"/>
      <c r="V19" s="366"/>
      <c r="W19" s="3"/>
      <c r="X19" s="3"/>
      <c r="Y19" s="221"/>
      <c r="Z19" s="221"/>
    </row>
    <row r="20" spans="1:26" ht="16.5" customHeight="1" x14ac:dyDescent="0.25">
      <c r="A20" s="3"/>
      <c r="B20" s="375"/>
      <c r="C20" s="397"/>
      <c r="D20" s="397"/>
      <c r="E20" s="397"/>
      <c r="F20" s="85" t="s">
        <v>28</v>
      </c>
      <c r="G20" s="224">
        <v>80</v>
      </c>
      <c r="H20" s="84">
        <v>0.2</v>
      </c>
      <c r="I20" s="84">
        <v>0.2</v>
      </c>
      <c r="J20" s="84">
        <v>0.2</v>
      </c>
      <c r="K20" s="84">
        <v>0.2</v>
      </c>
      <c r="L20" s="84">
        <v>0.2</v>
      </c>
      <c r="M20" s="84">
        <v>0.2</v>
      </c>
      <c r="N20" s="226">
        <f t="shared" si="0"/>
        <v>1.6E-2</v>
      </c>
      <c r="O20" s="226">
        <f t="shared" si="1"/>
        <v>1.6E-2</v>
      </c>
      <c r="P20" s="243">
        <f t="shared" si="2"/>
        <v>1.6E-2</v>
      </c>
      <c r="Q20" s="355"/>
      <c r="R20" s="355"/>
      <c r="S20" s="355"/>
      <c r="T20" s="357"/>
      <c r="U20" s="357"/>
      <c r="V20" s="353"/>
      <c r="W20" s="3"/>
      <c r="X20" s="3"/>
      <c r="Y20" s="221"/>
      <c r="Z20" s="221"/>
    </row>
    <row r="21" spans="1:26" ht="16.5" customHeight="1" x14ac:dyDescent="0.25">
      <c r="A21" s="3"/>
      <c r="B21" s="298" t="s">
        <v>54</v>
      </c>
      <c r="C21" s="396">
        <v>200</v>
      </c>
      <c r="D21" s="396">
        <v>200</v>
      </c>
      <c r="E21" s="396">
        <v>200</v>
      </c>
      <c r="F21" s="74" t="s">
        <v>55</v>
      </c>
      <c r="G21" s="224">
        <v>3700.96</v>
      </c>
      <c r="H21" s="81">
        <v>7</v>
      </c>
      <c r="I21" s="81">
        <v>7</v>
      </c>
      <c r="J21" s="81">
        <v>7</v>
      </c>
      <c r="K21" s="81">
        <v>7</v>
      </c>
      <c r="L21" s="127">
        <v>7</v>
      </c>
      <c r="M21" s="127">
        <v>7</v>
      </c>
      <c r="N21" s="224">
        <f t="shared" si="0"/>
        <v>25.90672</v>
      </c>
      <c r="O21" s="224">
        <f t="shared" si="1"/>
        <v>25.90672</v>
      </c>
      <c r="P21" s="91">
        <f t="shared" ref="P21:P22" si="4">H21*G21/1000</f>
        <v>25.90672</v>
      </c>
      <c r="Q21" s="354">
        <f>SUM(N21:N23)</f>
        <v>102.24172000000002</v>
      </c>
      <c r="R21" s="354">
        <f t="shared" ref="R21:S21" si="5">SUM(O21:O23)</f>
        <v>102.24172000000002</v>
      </c>
      <c r="S21" s="354">
        <f t="shared" si="5"/>
        <v>102.24172000000002</v>
      </c>
      <c r="T21" s="356">
        <f>Q21*1.5</f>
        <v>153.36258000000004</v>
      </c>
      <c r="U21" s="356">
        <f>R21*1.5</f>
        <v>153.36258000000004</v>
      </c>
      <c r="V21" s="352">
        <f>S21*1.5</f>
        <v>153.36258000000004</v>
      </c>
      <c r="W21" s="3"/>
      <c r="X21" s="3"/>
      <c r="Y21" s="221"/>
      <c r="Z21" s="221"/>
    </row>
    <row r="22" spans="1:26" ht="16.5" customHeight="1" x14ac:dyDescent="0.25">
      <c r="A22" s="3"/>
      <c r="B22" s="299"/>
      <c r="C22" s="401"/>
      <c r="D22" s="401"/>
      <c r="E22" s="401"/>
      <c r="F22" s="74" t="s">
        <v>56</v>
      </c>
      <c r="G22" s="224">
        <v>417</v>
      </c>
      <c r="H22" s="81">
        <v>180</v>
      </c>
      <c r="I22" s="81">
        <v>180</v>
      </c>
      <c r="J22" s="81">
        <v>180</v>
      </c>
      <c r="K22" s="81">
        <v>180</v>
      </c>
      <c r="L22" s="81">
        <v>180</v>
      </c>
      <c r="M22" s="81">
        <v>180</v>
      </c>
      <c r="N22" s="224">
        <f t="shared" si="0"/>
        <v>75.06</v>
      </c>
      <c r="O22" s="224">
        <f t="shared" si="1"/>
        <v>75.06</v>
      </c>
      <c r="P22" s="91">
        <f t="shared" si="4"/>
        <v>75.06</v>
      </c>
      <c r="Q22" s="362"/>
      <c r="R22" s="362"/>
      <c r="S22" s="362"/>
      <c r="T22" s="364"/>
      <c r="U22" s="364"/>
      <c r="V22" s="366"/>
      <c r="W22" s="3"/>
      <c r="X22" s="3"/>
      <c r="Y22" s="221"/>
      <c r="Z22" s="221"/>
    </row>
    <row r="23" spans="1:26" ht="15.75" x14ac:dyDescent="0.25">
      <c r="A23" s="3"/>
      <c r="B23" s="375"/>
      <c r="C23" s="397"/>
      <c r="D23" s="397"/>
      <c r="E23" s="397"/>
      <c r="F23" s="74" t="s">
        <v>38</v>
      </c>
      <c r="G23" s="224">
        <v>425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224">
        <f t="shared" si="0"/>
        <v>1.2749999999999999</v>
      </c>
      <c r="O23" s="224">
        <f t="shared" si="1"/>
        <v>1.2749999999999999</v>
      </c>
      <c r="P23" s="91">
        <f>J23*G23/1000</f>
        <v>1.2749999999999999</v>
      </c>
      <c r="Q23" s="355"/>
      <c r="R23" s="355"/>
      <c r="S23" s="355"/>
      <c r="T23" s="357"/>
      <c r="U23" s="357"/>
      <c r="V23" s="353"/>
      <c r="W23" s="3"/>
      <c r="X23" s="3"/>
      <c r="Y23" s="221"/>
      <c r="Z23" s="221"/>
    </row>
    <row r="24" spans="1:26" ht="15.75" x14ac:dyDescent="0.25">
      <c r="A24" s="3"/>
      <c r="B24" s="89" t="s">
        <v>67</v>
      </c>
      <c r="C24" s="90">
        <v>120</v>
      </c>
      <c r="D24" s="90">
        <v>120</v>
      </c>
      <c r="E24" s="90">
        <v>120</v>
      </c>
      <c r="F24" s="74" t="s">
        <v>51</v>
      </c>
      <c r="G24" s="224">
        <v>751</v>
      </c>
      <c r="H24" s="81">
        <v>150</v>
      </c>
      <c r="I24" s="81">
        <v>150</v>
      </c>
      <c r="J24" s="81">
        <v>150</v>
      </c>
      <c r="K24" s="81">
        <v>120</v>
      </c>
      <c r="L24" s="81">
        <v>120</v>
      </c>
      <c r="M24" s="81">
        <v>120</v>
      </c>
      <c r="N24" s="224">
        <f t="shared" si="0"/>
        <v>112.65</v>
      </c>
      <c r="O24" s="224">
        <f t="shared" si="1"/>
        <v>112.65</v>
      </c>
      <c r="P24" s="91">
        <f t="shared" ref="P24:P25" si="6">J24*G24/1000</f>
        <v>112.65</v>
      </c>
      <c r="Q24" s="224">
        <f>SUM(N24)</f>
        <v>112.65</v>
      </c>
      <c r="R24" s="224">
        <f t="shared" ref="R24:S25" si="7">SUM(O24)</f>
        <v>112.65</v>
      </c>
      <c r="S24" s="224">
        <f t="shared" si="7"/>
        <v>112.65</v>
      </c>
      <c r="T24" s="229">
        <f t="shared" ref="T24:V25" si="8">Q24*1.5</f>
        <v>168.97500000000002</v>
      </c>
      <c r="U24" s="229">
        <f t="shared" si="8"/>
        <v>168.97500000000002</v>
      </c>
      <c r="V24" s="235">
        <f t="shared" si="8"/>
        <v>168.97500000000002</v>
      </c>
      <c r="W24" s="3"/>
      <c r="X24" s="3"/>
      <c r="Y24" s="221"/>
      <c r="Z24" s="221"/>
    </row>
    <row r="25" spans="1:26" ht="30.75" thickBot="1" x14ac:dyDescent="0.3">
      <c r="A25" s="3"/>
      <c r="B25" s="92" t="s">
        <v>110</v>
      </c>
      <c r="C25" s="93">
        <v>30</v>
      </c>
      <c r="D25" s="93">
        <v>50</v>
      </c>
      <c r="E25" s="93">
        <v>50</v>
      </c>
      <c r="F25" s="94" t="s">
        <v>110</v>
      </c>
      <c r="G25" s="225">
        <v>550</v>
      </c>
      <c r="H25" s="81">
        <v>30</v>
      </c>
      <c r="I25" s="81">
        <v>50</v>
      </c>
      <c r="J25" s="81">
        <v>50</v>
      </c>
      <c r="K25" s="81">
        <v>30</v>
      </c>
      <c r="L25" s="81">
        <v>50</v>
      </c>
      <c r="M25" s="81">
        <v>50</v>
      </c>
      <c r="N25" s="224">
        <f>H25*G25/1000</f>
        <v>16.5</v>
      </c>
      <c r="O25" s="224">
        <f>I25*G25/1000</f>
        <v>27.5</v>
      </c>
      <c r="P25" s="224">
        <f t="shared" si="6"/>
        <v>27.5</v>
      </c>
      <c r="Q25" s="224">
        <f>SUM(N25)</f>
        <v>16.5</v>
      </c>
      <c r="R25" s="224">
        <f t="shared" si="7"/>
        <v>27.5</v>
      </c>
      <c r="S25" s="224">
        <f t="shared" si="7"/>
        <v>27.5</v>
      </c>
      <c r="T25" s="229">
        <f t="shared" si="8"/>
        <v>24.75</v>
      </c>
      <c r="U25" s="229">
        <f t="shared" si="8"/>
        <v>41.25</v>
      </c>
      <c r="V25" s="235">
        <f t="shared" si="8"/>
        <v>41.25</v>
      </c>
      <c r="W25" s="3"/>
      <c r="X25" s="3"/>
      <c r="Y25" s="221"/>
      <c r="Z25" s="221"/>
    </row>
    <row r="26" spans="1:26" ht="15.75" thickBot="1" x14ac:dyDescent="0.3">
      <c r="A26" s="3"/>
      <c r="B26" s="442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67"/>
      <c r="Q26" s="113">
        <f t="shared" ref="Q26:V26" si="9">SUM(Q10:Q25)</f>
        <v>460.45043999999996</v>
      </c>
      <c r="R26" s="113">
        <f t="shared" si="9"/>
        <v>495.07144000000005</v>
      </c>
      <c r="S26" s="113">
        <f t="shared" si="9"/>
        <v>497.94344000000001</v>
      </c>
      <c r="T26" s="113">
        <f t="shared" si="9"/>
        <v>690.67566000000011</v>
      </c>
      <c r="U26" s="113">
        <f t="shared" si="9"/>
        <v>742.60716000000014</v>
      </c>
      <c r="V26" s="113">
        <f t="shared" si="9"/>
        <v>746.91516000000013</v>
      </c>
      <c r="W26" s="3"/>
      <c r="X26" s="3"/>
      <c r="Y26" s="221"/>
      <c r="Z26" s="221"/>
    </row>
    <row r="27" spans="1:26" ht="15.75" thickBot="1" x14ac:dyDescent="0.3">
      <c r="A27" s="3"/>
      <c r="B27" s="376" t="s">
        <v>49</v>
      </c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"/>
      <c r="X27" s="3"/>
      <c r="Y27" s="221"/>
      <c r="Z27" s="221"/>
    </row>
    <row r="28" spans="1:26" ht="15" customHeight="1" x14ac:dyDescent="0.25">
      <c r="A28" s="3"/>
      <c r="B28" s="468" t="s">
        <v>89</v>
      </c>
      <c r="C28" s="469">
        <v>200</v>
      </c>
      <c r="D28" s="469">
        <v>220</v>
      </c>
      <c r="E28" s="469">
        <v>250</v>
      </c>
      <c r="F28" s="98" t="s">
        <v>149</v>
      </c>
      <c r="G28" s="234">
        <v>5650</v>
      </c>
      <c r="H28" s="99">
        <v>74</v>
      </c>
      <c r="I28" s="99">
        <v>83</v>
      </c>
      <c r="J28" s="99">
        <v>92</v>
      </c>
      <c r="K28" s="99">
        <v>70</v>
      </c>
      <c r="L28" s="99">
        <v>80</v>
      </c>
      <c r="M28" s="99">
        <v>90</v>
      </c>
      <c r="N28" s="234">
        <f t="shared" ref="N28:N42" si="10">H28*G28/1000</f>
        <v>418.1</v>
      </c>
      <c r="O28" s="234">
        <f t="shared" ref="O28:O42" si="11">I28*G28/1000</f>
        <v>468.95</v>
      </c>
      <c r="P28" s="234">
        <f t="shared" ref="P28:P42" si="12">J28*G28/1000</f>
        <v>519.79999999999995</v>
      </c>
      <c r="Q28" s="361">
        <f>SUM(N28:N37)</f>
        <v>493.36</v>
      </c>
      <c r="R28" s="361">
        <f t="shared" ref="R28:S28" si="13">SUM(O28:O37)</f>
        <v>557.42999999999995</v>
      </c>
      <c r="S28" s="361">
        <f t="shared" si="13"/>
        <v>626.39399999999989</v>
      </c>
      <c r="T28" s="365">
        <f>Q28*1.5</f>
        <v>740.04</v>
      </c>
      <c r="U28" s="474">
        <f>R28*1.5</f>
        <v>836.14499999999998</v>
      </c>
      <c r="V28" s="356">
        <f>S28*1.5</f>
        <v>939.59099999999989</v>
      </c>
      <c r="W28" s="3"/>
      <c r="X28" s="3"/>
      <c r="Y28" s="221"/>
      <c r="Z28" s="221"/>
    </row>
    <row r="29" spans="1:26" x14ac:dyDescent="0.25">
      <c r="A29" s="3"/>
      <c r="B29" s="299"/>
      <c r="C29" s="401"/>
      <c r="D29" s="401"/>
      <c r="E29" s="401"/>
      <c r="F29" s="87" t="s">
        <v>14</v>
      </c>
      <c r="G29" s="224">
        <v>4560</v>
      </c>
      <c r="H29" s="81">
        <v>3</v>
      </c>
      <c r="I29" s="81">
        <v>3</v>
      </c>
      <c r="J29" s="81">
        <v>5</v>
      </c>
      <c r="K29" s="81">
        <v>3</v>
      </c>
      <c r="L29" s="81">
        <v>3</v>
      </c>
      <c r="M29" s="81">
        <v>5</v>
      </c>
      <c r="N29" s="224">
        <f t="shared" si="10"/>
        <v>13.68</v>
      </c>
      <c r="O29" s="224">
        <f t="shared" si="11"/>
        <v>13.68</v>
      </c>
      <c r="P29" s="224">
        <f t="shared" si="12"/>
        <v>22.8</v>
      </c>
      <c r="Q29" s="362"/>
      <c r="R29" s="362"/>
      <c r="S29" s="362"/>
      <c r="T29" s="366"/>
      <c r="U29" s="475"/>
      <c r="V29" s="364"/>
      <c r="W29" s="3"/>
      <c r="X29" s="3"/>
      <c r="Y29" s="221"/>
      <c r="Z29" s="221"/>
    </row>
    <row r="30" spans="1:26" x14ac:dyDescent="0.25">
      <c r="A30" s="3"/>
      <c r="B30" s="299"/>
      <c r="C30" s="401"/>
      <c r="D30" s="401"/>
      <c r="E30" s="401"/>
      <c r="F30" s="87" t="s">
        <v>60</v>
      </c>
      <c r="G30" s="224">
        <v>212</v>
      </c>
      <c r="H30" s="81">
        <v>160</v>
      </c>
      <c r="I30" s="81">
        <v>170</v>
      </c>
      <c r="J30" s="81">
        <v>200</v>
      </c>
      <c r="K30" s="81">
        <v>112</v>
      </c>
      <c r="L30" s="81">
        <v>125</v>
      </c>
      <c r="M30" s="81">
        <v>140</v>
      </c>
      <c r="N30" s="224">
        <f t="shared" si="10"/>
        <v>33.92</v>
      </c>
      <c r="O30" s="224">
        <f t="shared" si="11"/>
        <v>36.04</v>
      </c>
      <c r="P30" s="224">
        <f t="shared" si="12"/>
        <v>42.4</v>
      </c>
      <c r="Q30" s="362"/>
      <c r="R30" s="362"/>
      <c r="S30" s="362"/>
      <c r="T30" s="366"/>
      <c r="U30" s="475"/>
      <c r="V30" s="364"/>
      <c r="W30" s="3"/>
      <c r="X30" s="3"/>
      <c r="Y30" s="221"/>
      <c r="Z30" s="221"/>
    </row>
    <row r="31" spans="1:26" x14ac:dyDescent="0.25">
      <c r="A31" s="3"/>
      <c r="B31" s="299"/>
      <c r="C31" s="401"/>
      <c r="D31" s="401"/>
      <c r="E31" s="401"/>
      <c r="F31" s="87" t="s">
        <v>52</v>
      </c>
      <c r="G31" s="224">
        <v>632</v>
      </c>
      <c r="H31" s="81">
        <v>8</v>
      </c>
      <c r="I31" s="81">
        <v>10</v>
      </c>
      <c r="J31" s="81">
        <v>10</v>
      </c>
      <c r="K31" s="81">
        <v>8</v>
      </c>
      <c r="L31" s="81">
        <v>10</v>
      </c>
      <c r="M31" s="81">
        <v>10</v>
      </c>
      <c r="N31" s="224">
        <f t="shared" si="10"/>
        <v>5.056</v>
      </c>
      <c r="O31" s="224">
        <f t="shared" si="11"/>
        <v>6.32</v>
      </c>
      <c r="P31" s="224">
        <f t="shared" si="12"/>
        <v>6.32</v>
      </c>
      <c r="Q31" s="362"/>
      <c r="R31" s="362"/>
      <c r="S31" s="362"/>
      <c r="T31" s="366"/>
      <c r="U31" s="475"/>
      <c r="V31" s="364"/>
      <c r="W31" s="3"/>
      <c r="X31" s="3"/>
      <c r="Y31" s="221"/>
      <c r="Z31" s="221"/>
    </row>
    <row r="32" spans="1:26" x14ac:dyDescent="0.25">
      <c r="A32" s="3"/>
      <c r="B32" s="299"/>
      <c r="C32" s="401"/>
      <c r="D32" s="401"/>
      <c r="E32" s="401"/>
      <c r="F32" s="87" t="s">
        <v>90</v>
      </c>
      <c r="G32" s="224">
        <v>222</v>
      </c>
      <c r="H32" s="81">
        <v>3</v>
      </c>
      <c r="I32" s="81">
        <v>3</v>
      </c>
      <c r="J32" s="81">
        <v>5</v>
      </c>
      <c r="K32" s="81">
        <v>3</v>
      </c>
      <c r="L32" s="81">
        <v>3</v>
      </c>
      <c r="M32" s="81">
        <v>5</v>
      </c>
      <c r="N32" s="224">
        <f t="shared" si="10"/>
        <v>0.66600000000000004</v>
      </c>
      <c r="O32" s="224">
        <f t="shared" si="11"/>
        <v>0.66600000000000004</v>
      </c>
      <c r="P32" s="224">
        <f t="shared" si="12"/>
        <v>1.1100000000000001</v>
      </c>
      <c r="Q32" s="362"/>
      <c r="R32" s="362"/>
      <c r="S32" s="362"/>
      <c r="T32" s="366"/>
      <c r="U32" s="475"/>
      <c r="V32" s="364"/>
      <c r="W32" s="3"/>
      <c r="X32" s="3"/>
      <c r="Y32" s="221"/>
      <c r="Z32" s="221"/>
    </row>
    <row r="33" spans="1:26" x14ac:dyDescent="0.25">
      <c r="A33" s="3"/>
      <c r="B33" s="299"/>
      <c r="C33" s="401"/>
      <c r="D33" s="401"/>
      <c r="E33" s="401"/>
      <c r="F33" s="87" t="s">
        <v>77</v>
      </c>
      <c r="G33" s="224">
        <v>2103</v>
      </c>
      <c r="H33" s="81">
        <v>5</v>
      </c>
      <c r="I33" s="81">
        <v>10</v>
      </c>
      <c r="J33" s="81">
        <v>10</v>
      </c>
      <c r="K33" s="81">
        <v>5</v>
      </c>
      <c r="L33" s="81">
        <v>10</v>
      </c>
      <c r="M33" s="81">
        <v>10</v>
      </c>
      <c r="N33" s="224">
        <f t="shared" si="10"/>
        <v>10.515000000000001</v>
      </c>
      <c r="O33" s="224">
        <f t="shared" si="11"/>
        <v>21.03</v>
      </c>
      <c r="P33" s="224">
        <f t="shared" si="12"/>
        <v>21.03</v>
      </c>
      <c r="Q33" s="362"/>
      <c r="R33" s="362"/>
      <c r="S33" s="362"/>
      <c r="T33" s="366"/>
      <c r="U33" s="475"/>
      <c r="V33" s="364"/>
      <c r="W33" s="3"/>
      <c r="X33" s="3"/>
      <c r="Y33" s="221"/>
      <c r="Z33" s="221"/>
    </row>
    <row r="34" spans="1:26" x14ac:dyDescent="0.25">
      <c r="A34" s="3"/>
      <c r="B34" s="299"/>
      <c r="C34" s="401"/>
      <c r="D34" s="401"/>
      <c r="E34" s="401"/>
      <c r="F34" s="73" t="s">
        <v>34</v>
      </c>
      <c r="G34" s="224">
        <v>204</v>
      </c>
      <c r="H34" s="225">
        <v>10</v>
      </c>
      <c r="I34" s="225">
        <v>12</v>
      </c>
      <c r="J34" s="84">
        <v>12</v>
      </c>
      <c r="K34" s="225">
        <v>9</v>
      </c>
      <c r="L34" s="225">
        <v>11</v>
      </c>
      <c r="M34" s="84">
        <v>11</v>
      </c>
      <c r="N34" s="224">
        <f t="shared" si="10"/>
        <v>2.04</v>
      </c>
      <c r="O34" s="224">
        <f t="shared" si="11"/>
        <v>2.448</v>
      </c>
      <c r="P34" s="224">
        <f t="shared" si="12"/>
        <v>2.448</v>
      </c>
      <c r="Q34" s="362"/>
      <c r="R34" s="362"/>
      <c r="S34" s="362"/>
      <c r="T34" s="366"/>
      <c r="U34" s="475"/>
      <c r="V34" s="364"/>
      <c r="W34" s="3"/>
      <c r="X34" s="3"/>
      <c r="Y34" s="221"/>
      <c r="Z34" s="221"/>
    </row>
    <row r="35" spans="1:26" x14ac:dyDescent="0.25">
      <c r="A35" s="3"/>
      <c r="B35" s="299"/>
      <c r="C35" s="401"/>
      <c r="D35" s="401"/>
      <c r="E35" s="401"/>
      <c r="F35" s="129" t="s">
        <v>78</v>
      </c>
      <c r="G35" s="224">
        <v>1300</v>
      </c>
      <c r="H35" s="225">
        <v>3</v>
      </c>
      <c r="I35" s="225">
        <v>3</v>
      </c>
      <c r="J35" s="84">
        <v>3</v>
      </c>
      <c r="K35" s="225">
        <v>3</v>
      </c>
      <c r="L35" s="225">
        <v>3</v>
      </c>
      <c r="M35" s="84">
        <v>3</v>
      </c>
      <c r="N35" s="224">
        <f t="shared" si="10"/>
        <v>3.9</v>
      </c>
      <c r="O35" s="224">
        <f t="shared" si="11"/>
        <v>3.9</v>
      </c>
      <c r="P35" s="224">
        <f t="shared" si="12"/>
        <v>3.9</v>
      </c>
      <c r="Q35" s="362"/>
      <c r="R35" s="362"/>
      <c r="S35" s="362"/>
      <c r="T35" s="366"/>
      <c r="U35" s="475"/>
      <c r="V35" s="364"/>
      <c r="W35" s="3"/>
      <c r="X35" s="3"/>
      <c r="Y35" s="221"/>
      <c r="Z35" s="221"/>
    </row>
    <row r="36" spans="1:26" x14ac:dyDescent="0.25">
      <c r="A36" s="3"/>
      <c r="B36" s="299"/>
      <c r="C36" s="401"/>
      <c r="D36" s="401"/>
      <c r="E36" s="401"/>
      <c r="F36" s="73" t="s">
        <v>10</v>
      </c>
      <c r="G36" s="224">
        <v>219</v>
      </c>
      <c r="H36" s="84">
        <v>25</v>
      </c>
      <c r="I36" s="84">
        <v>20</v>
      </c>
      <c r="J36" s="84">
        <v>30</v>
      </c>
      <c r="K36" s="84">
        <v>20</v>
      </c>
      <c r="L36" s="84">
        <v>17</v>
      </c>
      <c r="M36" s="84">
        <v>25</v>
      </c>
      <c r="N36" s="224">
        <f t="shared" si="10"/>
        <v>5.4749999999999996</v>
      </c>
      <c r="O36" s="224">
        <f t="shared" si="11"/>
        <v>4.38</v>
      </c>
      <c r="P36" s="224">
        <f t="shared" si="12"/>
        <v>6.57</v>
      </c>
      <c r="Q36" s="362"/>
      <c r="R36" s="362"/>
      <c r="S36" s="362"/>
      <c r="T36" s="366"/>
      <c r="U36" s="475"/>
      <c r="V36" s="364"/>
      <c r="W36" s="3"/>
      <c r="X36" s="3"/>
      <c r="Y36" s="221"/>
      <c r="Z36" s="221"/>
    </row>
    <row r="37" spans="1:26" ht="15.75" x14ac:dyDescent="0.25">
      <c r="A37" s="3"/>
      <c r="B37" s="375"/>
      <c r="C37" s="397"/>
      <c r="D37" s="397"/>
      <c r="E37" s="397"/>
      <c r="F37" s="74" t="s">
        <v>28</v>
      </c>
      <c r="G37" s="224">
        <v>80</v>
      </c>
      <c r="H37" s="84">
        <v>0.1</v>
      </c>
      <c r="I37" s="84">
        <v>0.2</v>
      </c>
      <c r="J37" s="84">
        <v>0.2</v>
      </c>
      <c r="K37" s="84">
        <v>0.1</v>
      </c>
      <c r="L37" s="84">
        <v>0.2</v>
      </c>
      <c r="M37" s="84">
        <v>0.2</v>
      </c>
      <c r="N37" s="224">
        <f t="shared" si="10"/>
        <v>8.0000000000000002E-3</v>
      </c>
      <c r="O37" s="224">
        <f t="shared" si="11"/>
        <v>1.6E-2</v>
      </c>
      <c r="P37" s="224">
        <f t="shared" si="12"/>
        <v>1.6E-2</v>
      </c>
      <c r="Q37" s="355"/>
      <c r="R37" s="355"/>
      <c r="S37" s="355"/>
      <c r="T37" s="353"/>
      <c r="U37" s="476"/>
      <c r="V37" s="357"/>
      <c r="W37" s="3"/>
      <c r="X37" s="3"/>
      <c r="Y37" s="221"/>
      <c r="Z37" s="221"/>
    </row>
    <row r="38" spans="1:26" ht="15.75" x14ac:dyDescent="0.25">
      <c r="A38" s="3"/>
      <c r="B38" s="298" t="s">
        <v>93</v>
      </c>
      <c r="C38" s="396">
        <v>20</v>
      </c>
      <c r="D38" s="396">
        <v>20</v>
      </c>
      <c r="E38" s="396">
        <v>20</v>
      </c>
      <c r="F38" s="74" t="s">
        <v>77</v>
      </c>
      <c r="G38" s="224">
        <v>2103</v>
      </c>
      <c r="H38" s="84">
        <v>10</v>
      </c>
      <c r="I38" s="84">
        <v>10</v>
      </c>
      <c r="J38" s="84">
        <v>10</v>
      </c>
      <c r="K38" s="84">
        <v>10</v>
      </c>
      <c r="L38" s="84">
        <v>10</v>
      </c>
      <c r="M38" s="84">
        <v>10</v>
      </c>
      <c r="N38" s="226">
        <f t="shared" si="10"/>
        <v>21.03</v>
      </c>
      <c r="O38" s="226">
        <f t="shared" si="11"/>
        <v>21.03</v>
      </c>
      <c r="P38" s="243">
        <f t="shared" si="12"/>
        <v>21.03</v>
      </c>
      <c r="Q38" s="354">
        <f>SUM(N38:N40)</f>
        <v>30.594000000000001</v>
      </c>
      <c r="R38" s="354">
        <f>SUM(O38:O40)</f>
        <v>30.594000000000001</v>
      </c>
      <c r="S38" s="354">
        <f>SUM(P38:P40)</f>
        <v>30.594000000000001</v>
      </c>
      <c r="T38" s="356">
        <f>Q38*1.5</f>
        <v>45.891000000000005</v>
      </c>
      <c r="U38" s="356">
        <f>R38*1.5</f>
        <v>45.891000000000005</v>
      </c>
      <c r="V38" s="352">
        <f>S38*1.5</f>
        <v>45.891000000000005</v>
      </c>
      <c r="W38" s="3"/>
      <c r="X38" s="3"/>
      <c r="Y38" s="221"/>
      <c r="Z38" s="221"/>
    </row>
    <row r="39" spans="1:26" ht="15.75" x14ac:dyDescent="0.25">
      <c r="A39" s="3"/>
      <c r="B39" s="299"/>
      <c r="C39" s="401"/>
      <c r="D39" s="401"/>
      <c r="E39" s="401"/>
      <c r="F39" s="74" t="s">
        <v>76</v>
      </c>
      <c r="G39" s="224">
        <v>222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26">
        <f t="shared" si="10"/>
        <v>0.44400000000000001</v>
      </c>
      <c r="O39" s="226">
        <f t="shared" si="11"/>
        <v>0.44400000000000001</v>
      </c>
      <c r="P39" s="243">
        <f t="shared" si="12"/>
        <v>0.44400000000000001</v>
      </c>
      <c r="Q39" s="362"/>
      <c r="R39" s="362"/>
      <c r="S39" s="362"/>
      <c r="T39" s="364"/>
      <c r="U39" s="364"/>
      <c r="V39" s="366"/>
      <c r="W39" s="3"/>
      <c r="X39" s="3"/>
      <c r="Y39" s="221"/>
      <c r="Z39" s="221"/>
    </row>
    <row r="40" spans="1:26" ht="15.75" x14ac:dyDescent="0.25">
      <c r="A40" s="3"/>
      <c r="B40" s="375"/>
      <c r="C40" s="397"/>
      <c r="D40" s="397"/>
      <c r="E40" s="397"/>
      <c r="F40" s="130" t="s">
        <v>14</v>
      </c>
      <c r="G40" s="226">
        <v>4560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226">
        <f t="shared" si="10"/>
        <v>9.1199999999999992</v>
      </c>
      <c r="O40" s="226">
        <f t="shared" si="11"/>
        <v>9.1199999999999992</v>
      </c>
      <c r="P40" s="243">
        <f t="shared" si="12"/>
        <v>9.1199999999999992</v>
      </c>
      <c r="Q40" s="355"/>
      <c r="R40" s="355"/>
      <c r="S40" s="355"/>
      <c r="T40" s="357"/>
      <c r="U40" s="357"/>
      <c r="V40" s="353"/>
      <c r="W40" s="3"/>
      <c r="X40" s="3"/>
      <c r="Y40" s="221"/>
      <c r="Z40" s="221"/>
    </row>
    <row r="41" spans="1:26" ht="15" customHeight="1" x14ac:dyDescent="0.25">
      <c r="A41" s="3"/>
      <c r="B41" s="298" t="s">
        <v>43</v>
      </c>
      <c r="C41" s="396">
        <v>200</v>
      </c>
      <c r="D41" s="396">
        <v>200</v>
      </c>
      <c r="E41" s="396">
        <v>200</v>
      </c>
      <c r="F41" s="104" t="s">
        <v>44</v>
      </c>
      <c r="G41" s="224">
        <v>630</v>
      </c>
      <c r="H41" s="225">
        <v>20</v>
      </c>
      <c r="I41" s="225">
        <v>20</v>
      </c>
      <c r="J41" s="225">
        <v>20</v>
      </c>
      <c r="K41" s="225">
        <v>20</v>
      </c>
      <c r="L41" s="225">
        <v>20</v>
      </c>
      <c r="M41" s="225">
        <v>20</v>
      </c>
      <c r="N41" s="226">
        <f t="shared" si="10"/>
        <v>12.6</v>
      </c>
      <c r="O41" s="226">
        <f t="shared" si="11"/>
        <v>12.6</v>
      </c>
      <c r="P41" s="243">
        <f t="shared" si="12"/>
        <v>12.6</v>
      </c>
      <c r="Q41" s="354">
        <f>SUM(N41:N42)</f>
        <v>13.875</v>
      </c>
      <c r="R41" s="354">
        <f t="shared" ref="R41:S41" si="14">SUM(O41:O42)</f>
        <v>13.875</v>
      </c>
      <c r="S41" s="354">
        <f t="shared" si="14"/>
        <v>13.875</v>
      </c>
      <c r="T41" s="354">
        <f>Q41*1.5</f>
        <v>20.8125</v>
      </c>
      <c r="U41" s="354">
        <f>R41*1.5</f>
        <v>20.8125</v>
      </c>
      <c r="V41" s="369">
        <f>S41*1.5</f>
        <v>20.8125</v>
      </c>
      <c r="W41" s="3"/>
      <c r="X41" s="3"/>
      <c r="Y41" s="221"/>
      <c r="Z41" s="221"/>
    </row>
    <row r="42" spans="1:26" x14ac:dyDescent="0.25">
      <c r="A42" s="3"/>
      <c r="B42" s="375"/>
      <c r="C42" s="397"/>
      <c r="D42" s="397"/>
      <c r="E42" s="397"/>
      <c r="F42" s="105" t="s">
        <v>32</v>
      </c>
      <c r="G42" s="224">
        <v>425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81">
        <v>3</v>
      </c>
      <c r="N42" s="226">
        <f t="shared" si="10"/>
        <v>1.2749999999999999</v>
      </c>
      <c r="O42" s="226">
        <f t="shared" si="11"/>
        <v>1.2749999999999999</v>
      </c>
      <c r="P42" s="243">
        <f t="shared" si="12"/>
        <v>1.2749999999999999</v>
      </c>
      <c r="Q42" s="355"/>
      <c r="R42" s="355"/>
      <c r="S42" s="355"/>
      <c r="T42" s="355"/>
      <c r="U42" s="355"/>
      <c r="V42" s="370"/>
      <c r="W42" s="3"/>
      <c r="X42" s="3"/>
      <c r="Y42" s="221"/>
      <c r="Z42" s="221"/>
    </row>
    <row r="43" spans="1:26" ht="30.75" thickBot="1" x14ac:dyDescent="0.3">
      <c r="A43" s="3"/>
      <c r="B43" s="92" t="s">
        <v>110</v>
      </c>
      <c r="C43" s="93">
        <v>30</v>
      </c>
      <c r="D43" s="93">
        <v>50</v>
      </c>
      <c r="E43" s="93">
        <v>50</v>
      </c>
      <c r="F43" s="94" t="s">
        <v>110</v>
      </c>
      <c r="G43" s="93">
        <v>550</v>
      </c>
      <c r="H43" s="82">
        <v>30</v>
      </c>
      <c r="I43" s="82">
        <v>50</v>
      </c>
      <c r="J43" s="82">
        <v>50</v>
      </c>
      <c r="K43" s="82">
        <v>30</v>
      </c>
      <c r="L43" s="82">
        <v>50</v>
      </c>
      <c r="M43" s="82">
        <v>50</v>
      </c>
      <c r="N43" s="224">
        <f>H43*G43/1000</f>
        <v>16.5</v>
      </c>
      <c r="O43" s="224">
        <f>I43*G43/1000</f>
        <v>27.5</v>
      </c>
      <c r="P43" s="224">
        <f>J43*G43/1000</f>
        <v>27.5</v>
      </c>
      <c r="Q43" s="226">
        <f>SUM(N43)</f>
        <v>16.5</v>
      </c>
      <c r="R43" s="226">
        <f t="shared" ref="R43:S43" si="15">SUM(O43)</f>
        <v>27.5</v>
      </c>
      <c r="S43" s="226">
        <f t="shared" si="15"/>
        <v>27.5</v>
      </c>
      <c r="T43" s="230">
        <f>Q43*1.5</f>
        <v>24.75</v>
      </c>
      <c r="U43" s="231">
        <f>R43*1.5</f>
        <v>41.25</v>
      </c>
      <c r="V43" s="233">
        <f>S43*1.5</f>
        <v>41.25</v>
      </c>
      <c r="W43" s="3"/>
      <c r="X43" s="3"/>
      <c r="Y43" s="221"/>
      <c r="Z43" s="221"/>
    </row>
    <row r="44" spans="1:26" ht="15.75" thickBot="1" x14ac:dyDescent="0.3">
      <c r="A44" s="3"/>
      <c r="B44" s="442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67"/>
      <c r="Q44" s="113">
        <f t="shared" ref="Q44:V44" si="16">SUM(Q28:Q43)</f>
        <v>554.32900000000006</v>
      </c>
      <c r="R44" s="131">
        <f t="shared" si="16"/>
        <v>629.399</v>
      </c>
      <c r="S44" s="131">
        <f t="shared" si="16"/>
        <v>698.36299999999994</v>
      </c>
      <c r="T44" s="131">
        <f t="shared" si="16"/>
        <v>831.49349999999993</v>
      </c>
      <c r="U44" s="132">
        <f t="shared" si="16"/>
        <v>944.09849999999994</v>
      </c>
      <c r="V44" s="133">
        <f t="shared" si="16"/>
        <v>1047.5445</v>
      </c>
      <c r="W44" s="3"/>
      <c r="X44" s="3"/>
      <c r="Y44" s="221"/>
      <c r="Z44" s="221"/>
    </row>
    <row r="45" spans="1:26" ht="15.75" thickBot="1" x14ac:dyDescent="0.3">
      <c r="A45" s="3"/>
      <c r="B45" s="376" t="s">
        <v>33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"/>
      <c r="X45" s="3"/>
      <c r="Y45" s="221"/>
      <c r="Z45" s="221"/>
    </row>
    <row r="46" spans="1:26" ht="15.75" customHeight="1" x14ac:dyDescent="0.25">
      <c r="A46" s="3"/>
      <c r="B46" s="453" t="s">
        <v>65</v>
      </c>
      <c r="C46" s="308" t="s">
        <v>24</v>
      </c>
      <c r="D46" s="308" t="s">
        <v>25</v>
      </c>
      <c r="E46" s="308" t="s">
        <v>26</v>
      </c>
      <c r="F46" s="134" t="s">
        <v>10</v>
      </c>
      <c r="G46" s="234">
        <v>219</v>
      </c>
      <c r="H46" s="240">
        <v>70</v>
      </c>
      <c r="I46" s="99">
        <v>90</v>
      </c>
      <c r="J46" s="99">
        <v>115</v>
      </c>
      <c r="K46" s="99">
        <v>55</v>
      </c>
      <c r="L46" s="99">
        <v>66</v>
      </c>
      <c r="M46" s="99">
        <v>92</v>
      </c>
      <c r="N46" s="232">
        <f>H46*G46/1000</f>
        <v>15.33</v>
      </c>
      <c r="O46" s="232">
        <f>I46*G46/1000</f>
        <v>19.71</v>
      </c>
      <c r="P46" s="115">
        <f>J46*G46/1000</f>
        <v>25.184999999999999</v>
      </c>
      <c r="Q46" s="354">
        <f>SUM(N46:N49)</f>
        <v>52.696999999999996</v>
      </c>
      <c r="R46" s="354">
        <f t="shared" ref="R46:S46" si="17">SUM(O46:O49)</f>
        <v>73.652999999999992</v>
      </c>
      <c r="S46" s="354">
        <f t="shared" si="17"/>
        <v>104.11799999999999</v>
      </c>
      <c r="T46" s="354">
        <f>Q46*1.5</f>
        <v>79.04549999999999</v>
      </c>
      <c r="U46" s="354">
        <f>R46*1.5</f>
        <v>110.47949999999999</v>
      </c>
      <c r="V46" s="354">
        <f>S46*1.5</f>
        <v>156.17699999999999</v>
      </c>
      <c r="W46" s="3"/>
      <c r="X46" s="3"/>
      <c r="Y46" s="221"/>
      <c r="Z46" s="221"/>
    </row>
    <row r="47" spans="1:26" ht="15" customHeight="1" x14ac:dyDescent="0.25">
      <c r="A47" s="3"/>
      <c r="B47" s="454"/>
      <c r="C47" s="309"/>
      <c r="D47" s="309"/>
      <c r="E47" s="309"/>
      <c r="F47" s="73" t="s">
        <v>81</v>
      </c>
      <c r="G47" s="224">
        <v>4998</v>
      </c>
      <c r="H47" s="225">
        <v>7</v>
      </c>
      <c r="I47" s="81">
        <v>10</v>
      </c>
      <c r="J47" s="81">
        <v>15</v>
      </c>
      <c r="K47" s="81">
        <v>7</v>
      </c>
      <c r="L47" s="81">
        <v>10</v>
      </c>
      <c r="M47" s="81">
        <v>15</v>
      </c>
      <c r="N47" s="224">
        <f t="shared" ref="N47:N57" si="18">H47*G47/1000</f>
        <v>34.985999999999997</v>
      </c>
      <c r="O47" s="224">
        <f t="shared" ref="O47:O57" si="19">I47*G47/1000</f>
        <v>49.98</v>
      </c>
      <c r="P47" s="224">
        <f t="shared" ref="P47:P62" si="20">J47*G47/1000</f>
        <v>74.97</v>
      </c>
      <c r="Q47" s="362"/>
      <c r="R47" s="362"/>
      <c r="S47" s="362"/>
      <c r="T47" s="362"/>
      <c r="U47" s="362"/>
      <c r="V47" s="362"/>
      <c r="W47" s="3"/>
      <c r="X47" s="3"/>
      <c r="Y47" s="221"/>
      <c r="Z47" s="221"/>
    </row>
    <row r="48" spans="1:26" ht="15" customHeight="1" x14ac:dyDescent="0.25">
      <c r="A48" s="3"/>
      <c r="B48" s="454"/>
      <c r="C48" s="309"/>
      <c r="D48" s="309"/>
      <c r="E48" s="309"/>
      <c r="F48" s="73" t="s">
        <v>12</v>
      </c>
      <c r="G48" s="224">
        <v>791</v>
      </c>
      <c r="H48" s="225">
        <v>3</v>
      </c>
      <c r="I48" s="225">
        <v>5</v>
      </c>
      <c r="J48" s="225">
        <v>5</v>
      </c>
      <c r="K48" s="225">
        <v>3</v>
      </c>
      <c r="L48" s="225">
        <v>5</v>
      </c>
      <c r="M48" s="225">
        <v>5</v>
      </c>
      <c r="N48" s="224">
        <f t="shared" si="18"/>
        <v>2.3730000000000002</v>
      </c>
      <c r="O48" s="224">
        <f t="shared" si="19"/>
        <v>3.9550000000000001</v>
      </c>
      <c r="P48" s="224">
        <f t="shared" si="20"/>
        <v>3.9550000000000001</v>
      </c>
      <c r="Q48" s="362"/>
      <c r="R48" s="362"/>
      <c r="S48" s="362"/>
      <c r="T48" s="362"/>
      <c r="U48" s="362"/>
      <c r="V48" s="362"/>
      <c r="W48" s="3"/>
      <c r="X48" s="3"/>
      <c r="Y48" s="221"/>
      <c r="Z48" s="221"/>
    </row>
    <row r="49" spans="1:26" ht="16.5" thickBot="1" x14ac:dyDescent="0.3">
      <c r="A49" s="3"/>
      <c r="B49" s="455"/>
      <c r="C49" s="486"/>
      <c r="D49" s="486"/>
      <c r="E49" s="486"/>
      <c r="F49" s="74" t="s">
        <v>28</v>
      </c>
      <c r="G49" s="224">
        <v>80</v>
      </c>
      <c r="H49" s="225">
        <v>0.1</v>
      </c>
      <c r="I49" s="225">
        <v>0.1</v>
      </c>
      <c r="J49" s="225">
        <v>0.1</v>
      </c>
      <c r="K49" s="225">
        <v>0.1</v>
      </c>
      <c r="L49" s="225">
        <v>0.1</v>
      </c>
      <c r="M49" s="225">
        <v>0.1</v>
      </c>
      <c r="N49" s="224">
        <f t="shared" si="18"/>
        <v>8.0000000000000002E-3</v>
      </c>
      <c r="O49" s="224">
        <f t="shared" si="19"/>
        <v>8.0000000000000002E-3</v>
      </c>
      <c r="P49" s="224">
        <f t="shared" si="20"/>
        <v>8.0000000000000002E-3</v>
      </c>
      <c r="Q49" s="487"/>
      <c r="R49" s="487"/>
      <c r="S49" s="487"/>
      <c r="T49" s="487"/>
      <c r="U49" s="487"/>
      <c r="V49" s="487"/>
      <c r="W49" s="3"/>
      <c r="X49" s="3"/>
      <c r="Y49" s="221"/>
      <c r="Z49" s="221"/>
    </row>
    <row r="50" spans="1:26" ht="15" customHeight="1" x14ac:dyDescent="0.25">
      <c r="A50" s="3"/>
      <c r="B50" s="298" t="s">
        <v>132</v>
      </c>
      <c r="C50" s="308" t="s">
        <v>46</v>
      </c>
      <c r="D50" s="308" t="s">
        <v>47</v>
      </c>
      <c r="E50" s="308" t="s">
        <v>48</v>
      </c>
      <c r="F50" s="72" t="s">
        <v>53</v>
      </c>
      <c r="G50" s="234">
        <v>1500</v>
      </c>
      <c r="H50" s="99">
        <v>75</v>
      </c>
      <c r="I50" s="99">
        <v>80</v>
      </c>
      <c r="J50" s="99">
        <v>80</v>
      </c>
      <c r="K50" s="99">
        <v>71</v>
      </c>
      <c r="L50" s="99">
        <v>76</v>
      </c>
      <c r="M50" s="99">
        <v>76</v>
      </c>
      <c r="N50" s="234">
        <f t="shared" si="18"/>
        <v>112.5</v>
      </c>
      <c r="O50" s="234">
        <f t="shared" si="19"/>
        <v>120</v>
      </c>
      <c r="P50" s="83">
        <f t="shared" si="20"/>
        <v>120</v>
      </c>
      <c r="Q50" s="361">
        <f>SUM(N50:N58)</f>
        <v>165.54899999999995</v>
      </c>
      <c r="R50" s="361">
        <f>SUM(O50:O58)</f>
        <v>177.19604000000001</v>
      </c>
      <c r="S50" s="361">
        <f>SUM(P50:P58)</f>
        <v>181.196</v>
      </c>
      <c r="T50" s="363">
        <f>Q50*1.5</f>
        <v>248.32349999999991</v>
      </c>
      <c r="U50" s="363">
        <f>R50*1.5</f>
        <v>265.79406</v>
      </c>
      <c r="V50" s="365">
        <f>S50*1.5</f>
        <v>271.79399999999998</v>
      </c>
      <c r="W50" s="3"/>
      <c r="X50" s="3"/>
      <c r="Y50" s="221"/>
      <c r="Z50" s="221"/>
    </row>
    <row r="51" spans="1:26" x14ac:dyDescent="0.25">
      <c r="A51" s="3"/>
      <c r="B51" s="299"/>
      <c r="C51" s="309"/>
      <c r="D51" s="309"/>
      <c r="E51" s="309"/>
      <c r="F51" s="73" t="s">
        <v>11</v>
      </c>
      <c r="G51" s="93">
        <v>204</v>
      </c>
      <c r="H51" s="81">
        <v>20</v>
      </c>
      <c r="I51" s="81">
        <v>23</v>
      </c>
      <c r="J51" s="81">
        <v>23</v>
      </c>
      <c r="K51" s="81">
        <v>17</v>
      </c>
      <c r="L51" s="81">
        <v>20</v>
      </c>
      <c r="M51" s="81">
        <v>20</v>
      </c>
      <c r="N51" s="224">
        <f t="shared" si="18"/>
        <v>4.08</v>
      </c>
      <c r="O51" s="224">
        <f t="shared" si="19"/>
        <v>4.6920000000000002</v>
      </c>
      <c r="P51" s="91">
        <f t="shared" si="20"/>
        <v>4.6920000000000002</v>
      </c>
      <c r="Q51" s="362"/>
      <c r="R51" s="362"/>
      <c r="S51" s="362"/>
      <c r="T51" s="364"/>
      <c r="U51" s="364"/>
      <c r="V51" s="366"/>
      <c r="W51" s="3"/>
      <c r="X51" s="3"/>
      <c r="Y51" s="221"/>
      <c r="Z51" s="221"/>
    </row>
    <row r="52" spans="1:26" x14ac:dyDescent="0.25">
      <c r="A52" s="3"/>
      <c r="B52" s="299"/>
      <c r="C52" s="309"/>
      <c r="D52" s="309"/>
      <c r="E52" s="309"/>
      <c r="F52" s="73" t="s">
        <v>10</v>
      </c>
      <c r="G52" s="93">
        <v>219</v>
      </c>
      <c r="H52" s="81">
        <v>25</v>
      </c>
      <c r="I52" s="81">
        <v>25</v>
      </c>
      <c r="J52" s="81">
        <v>25</v>
      </c>
      <c r="K52" s="81">
        <v>20</v>
      </c>
      <c r="L52" s="81">
        <v>21</v>
      </c>
      <c r="M52" s="81">
        <v>21</v>
      </c>
      <c r="N52" s="224">
        <f t="shared" si="18"/>
        <v>5.4749999999999996</v>
      </c>
      <c r="O52" s="224">
        <f t="shared" si="19"/>
        <v>5.4749999999999996</v>
      </c>
      <c r="P52" s="91">
        <f t="shared" si="20"/>
        <v>5.4749999999999996</v>
      </c>
      <c r="Q52" s="362"/>
      <c r="R52" s="362"/>
      <c r="S52" s="362"/>
      <c r="T52" s="364"/>
      <c r="U52" s="364"/>
      <c r="V52" s="366"/>
      <c r="W52" s="3"/>
      <c r="X52" s="3"/>
      <c r="Y52" s="221"/>
      <c r="Z52" s="221"/>
    </row>
    <row r="53" spans="1:26" x14ac:dyDescent="0.25">
      <c r="A53" s="3"/>
      <c r="B53" s="299"/>
      <c r="C53" s="309"/>
      <c r="D53" s="309"/>
      <c r="E53" s="309"/>
      <c r="F53" s="73" t="s">
        <v>72</v>
      </c>
      <c r="G53" s="93">
        <v>276</v>
      </c>
      <c r="H53" s="81">
        <v>80</v>
      </c>
      <c r="I53" s="81">
        <v>90</v>
      </c>
      <c r="J53" s="81">
        <v>90</v>
      </c>
      <c r="K53" s="81">
        <v>60</v>
      </c>
      <c r="L53" s="81">
        <v>67</v>
      </c>
      <c r="M53" s="81">
        <v>67</v>
      </c>
      <c r="N53" s="224">
        <f t="shared" si="18"/>
        <v>22.08</v>
      </c>
      <c r="O53" s="224">
        <f t="shared" si="19"/>
        <v>24.84</v>
      </c>
      <c r="P53" s="91">
        <f t="shared" si="20"/>
        <v>24.84</v>
      </c>
      <c r="Q53" s="362"/>
      <c r="R53" s="362"/>
      <c r="S53" s="362"/>
      <c r="T53" s="364"/>
      <c r="U53" s="364"/>
      <c r="V53" s="366"/>
      <c r="W53" s="3"/>
      <c r="X53" s="3"/>
      <c r="Y53" s="221"/>
      <c r="Z53" s="221"/>
    </row>
    <row r="54" spans="1:26" x14ac:dyDescent="0.25">
      <c r="A54" s="3"/>
      <c r="B54" s="299"/>
      <c r="C54" s="309"/>
      <c r="D54" s="309"/>
      <c r="E54" s="309"/>
      <c r="F54" s="73" t="s">
        <v>83</v>
      </c>
      <c r="G54" s="93">
        <v>1820</v>
      </c>
      <c r="H54" s="81">
        <v>10</v>
      </c>
      <c r="I54" s="82">
        <v>10</v>
      </c>
      <c r="J54" s="82">
        <v>10</v>
      </c>
      <c r="K54" s="81">
        <v>7</v>
      </c>
      <c r="L54" s="82">
        <v>7</v>
      </c>
      <c r="M54" s="126">
        <v>7</v>
      </c>
      <c r="N54" s="224">
        <f t="shared" si="18"/>
        <v>18.2</v>
      </c>
      <c r="O54" s="224">
        <f t="shared" si="19"/>
        <v>18.2</v>
      </c>
      <c r="P54" s="91">
        <f t="shared" si="20"/>
        <v>18.2</v>
      </c>
      <c r="Q54" s="362"/>
      <c r="R54" s="362"/>
      <c r="S54" s="362"/>
      <c r="T54" s="364"/>
      <c r="U54" s="364"/>
      <c r="V54" s="366"/>
      <c r="W54" s="3"/>
      <c r="X54" s="3"/>
      <c r="Y54" s="221"/>
      <c r="Z54" s="221"/>
    </row>
    <row r="55" spans="1:26" x14ac:dyDescent="0.25">
      <c r="A55" s="3"/>
      <c r="B55" s="299"/>
      <c r="C55" s="309"/>
      <c r="D55" s="309"/>
      <c r="E55" s="309"/>
      <c r="F55" s="73" t="s">
        <v>12</v>
      </c>
      <c r="G55" s="93">
        <v>791</v>
      </c>
      <c r="H55" s="81">
        <v>4</v>
      </c>
      <c r="I55" s="81">
        <v>5</v>
      </c>
      <c r="J55" s="81">
        <v>5</v>
      </c>
      <c r="K55" s="81">
        <v>4</v>
      </c>
      <c r="L55" s="81">
        <v>5</v>
      </c>
      <c r="M55" s="81">
        <v>5</v>
      </c>
      <c r="N55" s="224">
        <f t="shared" si="18"/>
        <v>3.1640000000000001</v>
      </c>
      <c r="O55" s="224">
        <f t="shared" si="19"/>
        <v>3.9550000000000001</v>
      </c>
      <c r="P55" s="91">
        <f t="shared" si="20"/>
        <v>3.9550000000000001</v>
      </c>
      <c r="Q55" s="362"/>
      <c r="R55" s="362"/>
      <c r="S55" s="362"/>
      <c r="T55" s="364"/>
      <c r="U55" s="364"/>
      <c r="V55" s="366"/>
      <c r="W55" s="3"/>
      <c r="X55" s="3"/>
      <c r="Y55" s="221"/>
      <c r="Z55" s="221"/>
    </row>
    <row r="56" spans="1:26" ht="15.75" x14ac:dyDescent="0.25">
      <c r="A56" s="3"/>
      <c r="B56" s="299"/>
      <c r="C56" s="309"/>
      <c r="D56" s="309"/>
      <c r="E56" s="309"/>
      <c r="F56" s="74" t="s">
        <v>28</v>
      </c>
      <c r="G56" s="93">
        <v>80</v>
      </c>
      <c r="H56" s="84">
        <v>0.2</v>
      </c>
      <c r="I56" s="84">
        <v>0.2</v>
      </c>
      <c r="J56" s="84">
        <v>0.2</v>
      </c>
      <c r="K56" s="84">
        <v>0.2</v>
      </c>
      <c r="L56" s="84">
        <v>0.2</v>
      </c>
      <c r="M56" s="84">
        <v>0.2</v>
      </c>
      <c r="N56" s="224">
        <f t="shared" si="18"/>
        <v>1.6E-2</v>
      </c>
      <c r="O56" s="224">
        <f t="shared" si="19"/>
        <v>1.6E-2</v>
      </c>
      <c r="P56" s="91">
        <f t="shared" si="20"/>
        <v>1.6E-2</v>
      </c>
      <c r="Q56" s="362"/>
      <c r="R56" s="362"/>
      <c r="S56" s="362"/>
      <c r="T56" s="364"/>
      <c r="U56" s="364"/>
      <c r="V56" s="366"/>
      <c r="W56" s="3"/>
      <c r="X56" s="3"/>
      <c r="Y56" s="221"/>
      <c r="Z56" s="221"/>
    </row>
    <row r="57" spans="1:26" x14ac:dyDescent="0.25">
      <c r="A57" s="3"/>
      <c r="B57" s="299"/>
      <c r="C57" s="309"/>
      <c r="D57" s="309"/>
      <c r="E57" s="309"/>
      <c r="F57" s="73" t="s">
        <v>86</v>
      </c>
      <c r="G57" s="93">
        <v>1800</v>
      </c>
      <c r="H57" s="84">
        <v>0.01</v>
      </c>
      <c r="I57" s="84">
        <v>0.01</v>
      </c>
      <c r="J57" s="84">
        <v>0.01</v>
      </c>
      <c r="K57" s="84">
        <v>0.01</v>
      </c>
      <c r="L57" s="84">
        <v>0.01</v>
      </c>
      <c r="M57" s="84">
        <v>0.01</v>
      </c>
      <c r="N57" s="224">
        <f t="shared" si="18"/>
        <v>1.7999999999999999E-2</v>
      </c>
      <c r="O57" s="224">
        <f t="shared" si="19"/>
        <v>1.7999999999999999E-2</v>
      </c>
      <c r="P57" s="91">
        <f t="shared" si="20"/>
        <v>1.7999999999999999E-2</v>
      </c>
      <c r="Q57" s="362"/>
      <c r="R57" s="362"/>
      <c r="S57" s="362"/>
      <c r="T57" s="364"/>
      <c r="U57" s="364"/>
      <c r="V57" s="366"/>
      <c r="W57" s="3"/>
      <c r="X57" s="3"/>
      <c r="Y57" s="221"/>
      <c r="Z57" s="221"/>
    </row>
    <row r="58" spans="1:26" x14ac:dyDescent="0.25">
      <c r="A58" s="3"/>
      <c r="B58" s="375"/>
      <c r="C58" s="310"/>
      <c r="D58" s="310"/>
      <c r="E58" s="310"/>
      <c r="F58" s="73" t="s">
        <v>59</v>
      </c>
      <c r="G58" s="93">
        <v>800</v>
      </c>
      <c r="H58" s="93">
        <v>5</v>
      </c>
      <c r="I58" s="93">
        <v>5</v>
      </c>
      <c r="J58" s="93">
        <v>5</v>
      </c>
      <c r="K58" s="93">
        <v>3</v>
      </c>
      <c r="L58" s="93">
        <v>3</v>
      </c>
      <c r="M58" s="93">
        <v>3</v>
      </c>
      <c r="N58" s="224">
        <f>H56*G56/1000</f>
        <v>1.6E-2</v>
      </c>
      <c r="O58" s="224">
        <f>I56*H56/1000</f>
        <v>4.000000000000001E-5</v>
      </c>
      <c r="P58" s="91">
        <f t="shared" si="20"/>
        <v>4</v>
      </c>
      <c r="Q58" s="355"/>
      <c r="R58" s="355"/>
      <c r="S58" s="355"/>
      <c r="T58" s="357"/>
      <c r="U58" s="357"/>
      <c r="V58" s="353"/>
      <c r="W58" s="3"/>
      <c r="X58" s="3"/>
      <c r="Y58" s="221"/>
      <c r="Z58" s="221"/>
    </row>
    <row r="59" spans="1:26" ht="15.75" x14ac:dyDescent="0.25">
      <c r="A59" s="3"/>
      <c r="B59" s="298" t="s">
        <v>68</v>
      </c>
      <c r="C59" s="402" t="s">
        <v>46</v>
      </c>
      <c r="D59" s="402" t="s">
        <v>46</v>
      </c>
      <c r="E59" s="402" t="s">
        <v>46</v>
      </c>
      <c r="F59" s="74" t="s">
        <v>69</v>
      </c>
      <c r="G59" s="224">
        <v>5050</v>
      </c>
      <c r="H59" s="84">
        <v>0.1</v>
      </c>
      <c r="I59" s="84">
        <v>0.1</v>
      </c>
      <c r="J59" s="84">
        <v>0.1</v>
      </c>
      <c r="K59" s="81">
        <v>50</v>
      </c>
      <c r="L59" s="81">
        <v>50</v>
      </c>
      <c r="M59" s="81">
        <v>50</v>
      </c>
      <c r="N59" s="224">
        <f t="shared" ref="N59:N62" si="21">H59*G59/1000</f>
        <v>0.505</v>
      </c>
      <c r="O59" s="224">
        <f t="shared" ref="O59:O62" si="22">I59*G59/1000</f>
        <v>0.505</v>
      </c>
      <c r="P59" s="224">
        <f t="shared" si="20"/>
        <v>0.505</v>
      </c>
      <c r="Q59" s="354">
        <f>SUM(N59:N60)</f>
        <v>1.7799999999999998</v>
      </c>
      <c r="R59" s="354">
        <f t="shared" ref="R59:S59" si="23">SUM(O59:O60)</f>
        <v>1.7799999999999998</v>
      </c>
      <c r="S59" s="354">
        <f t="shared" si="23"/>
        <v>1.7799999999999998</v>
      </c>
      <c r="T59" s="354">
        <f>(Q59*1.5)</f>
        <v>2.67</v>
      </c>
      <c r="U59" s="354">
        <f>(R59*1.5)</f>
        <v>2.67</v>
      </c>
      <c r="V59" s="354">
        <f>(S59*1.5)</f>
        <v>2.67</v>
      </c>
      <c r="W59" s="3"/>
      <c r="X59" s="3"/>
      <c r="Y59" s="221"/>
      <c r="Z59" s="221"/>
    </row>
    <row r="60" spans="1:26" ht="15.75" x14ac:dyDescent="0.25">
      <c r="A60" s="3"/>
      <c r="B60" s="375"/>
      <c r="C60" s="310"/>
      <c r="D60" s="310"/>
      <c r="E60" s="310"/>
      <c r="F60" s="74" t="s">
        <v>32</v>
      </c>
      <c r="G60" s="224">
        <v>425</v>
      </c>
      <c r="H60" s="81">
        <v>3</v>
      </c>
      <c r="I60" s="81">
        <v>3</v>
      </c>
      <c r="J60" s="81">
        <v>3</v>
      </c>
      <c r="K60" s="81">
        <v>3</v>
      </c>
      <c r="L60" s="81">
        <v>3</v>
      </c>
      <c r="M60" s="81">
        <v>3</v>
      </c>
      <c r="N60" s="224">
        <f t="shared" si="21"/>
        <v>1.2749999999999999</v>
      </c>
      <c r="O60" s="224">
        <f t="shared" si="22"/>
        <v>1.2749999999999999</v>
      </c>
      <c r="P60" s="224">
        <f t="shared" si="20"/>
        <v>1.2749999999999999</v>
      </c>
      <c r="Q60" s="355"/>
      <c r="R60" s="355"/>
      <c r="S60" s="355"/>
      <c r="T60" s="355"/>
      <c r="U60" s="355"/>
      <c r="V60" s="355"/>
      <c r="W60" s="3"/>
      <c r="X60" s="3"/>
      <c r="Y60" s="221"/>
      <c r="Z60" s="221"/>
    </row>
    <row r="61" spans="1:26" ht="15.75" x14ac:dyDescent="0.25">
      <c r="A61" s="3"/>
      <c r="B61" s="89" t="s">
        <v>67</v>
      </c>
      <c r="C61" s="90">
        <v>120</v>
      </c>
      <c r="D61" s="90">
        <v>120</v>
      </c>
      <c r="E61" s="90">
        <v>120</v>
      </c>
      <c r="F61" s="74" t="s">
        <v>51</v>
      </c>
      <c r="G61" s="224">
        <v>751</v>
      </c>
      <c r="H61" s="81">
        <v>150</v>
      </c>
      <c r="I61" s="81">
        <v>150</v>
      </c>
      <c r="J61" s="81">
        <v>150</v>
      </c>
      <c r="K61" s="81">
        <v>120</v>
      </c>
      <c r="L61" s="81">
        <v>120</v>
      </c>
      <c r="M61" s="81">
        <v>120</v>
      </c>
      <c r="N61" s="224">
        <f t="shared" si="21"/>
        <v>112.65</v>
      </c>
      <c r="O61" s="224">
        <f t="shared" si="22"/>
        <v>112.65</v>
      </c>
      <c r="P61" s="224">
        <f t="shared" si="20"/>
        <v>112.65</v>
      </c>
      <c r="Q61" s="76">
        <f t="shared" ref="Q61:S62" si="24">SUM(N61)</f>
        <v>112.65</v>
      </c>
      <c r="R61" s="76">
        <f t="shared" si="24"/>
        <v>112.65</v>
      </c>
      <c r="S61" s="76">
        <f t="shared" si="24"/>
        <v>112.65</v>
      </c>
      <c r="T61" s="224">
        <f t="shared" ref="T61:V62" si="25">Q61*1.5</f>
        <v>168.97500000000002</v>
      </c>
      <c r="U61" s="135">
        <f t="shared" si="25"/>
        <v>168.97500000000002</v>
      </c>
      <c r="V61" s="136">
        <f t="shared" si="25"/>
        <v>168.97500000000002</v>
      </c>
      <c r="W61" s="3"/>
      <c r="X61" s="3"/>
      <c r="Y61" s="221"/>
      <c r="Z61" s="221"/>
    </row>
    <row r="62" spans="1:26" ht="30" x14ac:dyDescent="0.25">
      <c r="A62" s="3"/>
      <c r="B62" s="92" t="s">
        <v>110</v>
      </c>
      <c r="C62" s="93">
        <v>30</v>
      </c>
      <c r="D62" s="93">
        <v>50</v>
      </c>
      <c r="E62" s="93">
        <v>50</v>
      </c>
      <c r="F62" s="94" t="s">
        <v>110</v>
      </c>
      <c r="G62" s="225">
        <v>550</v>
      </c>
      <c r="H62" s="81">
        <v>30</v>
      </c>
      <c r="I62" s="81">
        <v>50</v>
      </c>
      <c r="J62" s="81">
        <v>50</v>
      </c>
      <c r="K62" s="81">
        <v>30</v>
      </c>
      <c r="L62" s="81">
        <v>50</v>
      </c>
      <c r="M62" s="81">
        <v>50</v>
      </c>
      <c r="N62" s="224">
        <f t="shared" si="21"/>
        <v>16.5</v>
      </c>
      <c r="O62" s="224">
        <f t="shared" si="22"/>
        <v>27.5</v>
      </c>
      <c r="P62" s="224">
        <f t="shared" si="20"/>
        <v>27.5</v>
      </c>
      <c r="Q62" s="226">
        <f t="shared" si="24"/>
        <v>16.5</v>
      </c>
      <c r="R62" s="226">
        <f t="shared" si="24"/>
        <v>27.5</v>
      </c>
      <c r="S62" s="226">
        <f t="shared" si="24"/>
        <v>27.5</v>
      </c>
      <c r="T62" s="226">
        <f t="shared" si="25"/>
        <v>24.75</v>
      </c>
      <c r="U62" s="242">
        <f t="shared" si="25"/>
        <v>41.25</v>
      </c>
      <c r="V62" s="137">
        <f t="shared" si="25"/>
        <v>41.25</v>
      </c>
      <c r="W62" s="3"/>
      <c r="X62" s="3"/>
      <c r="Y62" s="221"/>
      <c r="Z62" s="221"/>
    </row>
    <row r="63" spans="1:26" ht="15.75" thickBot="1" x14ac:dyDescent="0.3">
      <c r="A63" s="3"/>
      <c r="B63" s="442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73"/>
      <c r="Q63" s="138">
        <f>SUM(Q46:Q62)</f>
        <v>349.17599999999993</v>
      </c>
      <c r="R63" s="138">
        <f t="shared" ref="R63:V63" si="26">SUM(R46:R62)</f>
        <v>392.77904000000001</v>
      </c>
      <c r="S63" s="138">
        <f t="shared" si="26"/>
        <v>427.24399999999991</v>
      </c>
      <c r="T63" s="138">
        <f t="shared" si="26"/>
        <v>523.7639999999999</v>
      </c>
      <c r="U63" s="138">
        <f t="shared" si="26"/>
        <v>589.16856000000007</v>
      </c>
      <c r="V63" s="138">
        <f t="shared" si="26"/>
        <v>640.86599999999999</v>
      </c>
      <c r="W63" s="3"/>
      <c r="X63" s="3"/>
      <c r="Y63" s="221"/>
      <c r="Z63" s="221"/>
    </row>
    <row r="64" spans="1:26" ht="17.25" customHeight="1" thickBot="1" x14ac:dyDescent="0.3">
      <c r="A64" s="3"/>
      <c r="B64" s="464" t="s">
        <v>39</v>
      </c>
      <c r="C64" s="465"/>
      <c r="D64" s="465"/>
      <c r="E64" s="465"/>
      <c r="F64" s="465"/>
      <c r="G64" s="465"/>
      <c r="H64" s="465"/>
      <c r="I64" s="465"/>
      <c r="J64" s="465"/>
      <c r="K64" s="465"/>
      <c r="L64" s="465"/>
      <c r="M64" s="465"/>
      <c r="N64" s="465"/>
      <c r="O64" s="465"/>
      <c r="P64" s="466"/>
      <c r="Q64" s="77"/>
      <c r="R64" s="77"/>
      <c r="S64" s="77"/>
      <c r="T64" s="3"/>
      <c r="U64" s="3"/>
      <c r="V64" s="3"/>
      <c r="W64" s="3"/>
      <c r="X64" s="3"/>
      <c r="Y64" s="221"/>
      <c r="Z64" s="221"/>
    </row>
    <row r="65" spans="1:26" ht="21" customHeight="1" thickBot="1" x14ac:dyDescent="0.3">
      <c r="A65" s="3"/>
      <c r="B65" s="468" t="s">
        <v>157</v>
      </c>
      <c r="C65" s="398">
        <v>70</v>
      </c>
      <c r="D65" s="398">
        <v>90</v>
      </c>
      <c r="E65" s="398">
        <v>100</v>
      </c>
      <c r="F65" s="72" t="s">
        <v>63</v>
      </c>
      <c r="G65" s="118">
        <v>2850</v>
      </c>
      <c r="H65" s="119">
        <v>80</v>
      </c>
      <c r="I65" s="120">
        <v>98</v>
      </c>
      <c r="J65" s="119">
        <v>105</v>
      </c>
      <c r="K65" s="119">
        <v>74</v>
      </c>
      <c r="L65" s="119">
        <v>75</v>
      </c>
      <c r="M65" s="119">
        <v>98</v>
      </c>
      <c r="N65" s="234">
        <f t="shared" ref="N65:N82" si="27">H65*G65/1000</f>
        <v>228</v>
      </c>
      <c r="O65" s="234">
        <f t="shared" ref="O65:O71" si="28">J65*G65/1000</f>
        <v>299.25</v>
      </c>
      <c r="P65" s="83">
        <f t="shared" ref="P65:P82" si="29">J65*G65/1000</f>
        <v>299.25</v>
      </c>
      <c r="Q65" s="361">
        <f>SUM(N65:N71)</f>
        <v>245.34</v>
      </c>
      <c r="R65" s="361">
        <f t="shared" ref="R65:S65" si="30">SUM(O65:O71)</f>
        <v>327.09800000000001</v>
      </c>
      <c r="S65" s="361">
        <f t="shared" si="30"/>
        <v>327.09800000000001</v>
      </c>
      <c r="T65" s="363">
        <f>Q65*1.5</f>
        <v>368.01</v>
      </c>
      <c r="U65" s="363">
        <f>R65*1.5</f>
        <v>490.64700000000005</v>
      </c>
      <c r="V65" s="365">
        <f>S65*1.5</f>
        <v>490.64700000000005</v>
      </c>
      <c r="W65" s="3"/>
      <c r="X65" s="3"/>
      <c r="Y65" s="221"/>
      <c r="Z65" s="221"/>
    </row>
    <row r="66" spans="1:26" ht="21" customHeight="1" x14ac:dyDescent="0.25">
      <c r="A66" s="3"/>
      <c r="B66" s="299"/>
      <c r="C66" s="399"/>
      <c r="D66" s="399"/>
      <c r="E66" s="399"/>
      <c r="F66" s="73" t="s">
        <v>62</v>
      </c>
      <c r="G66" s="224">
        <v>426</v>
      </c>
      <c r="H66" s="225">
        <v>7</v>
      </c>
      <c r="I66" s="225">
        <v>12</v>
      </c>
      <c r="J66" s="84">
        <v>15</v>
      </c>
      <c r="K66" s="225">
        <v>7</v>
      </c>
      <c r="L66" s="225">
        <v>12</v>
      </c>
      <c r="M66" s="84">
        <v>15</v>
      </c>
      <c r="N66" s="234">
        <f t="shared" si="27"/>
        <v>2.9820000000000002</v>
      </c>
      <c r="O66" s="234">
        <f t="shared" si="28"/>
        <v>6.39</v>
      </c>
      <c r="P66" s="83">
        <f t="shared" si="29"/>
        <v>6.39</v>
      </c>
      <c r="Q66" s="362"/>
      <c r="R66" s="362"/>
      <c r="S66" s="362"/>
      <c r="T66" s="364"/>
      <c r="U66" s="364"/>
      <c r="V66" s="366"/>
      <c r="W66" s="3"/>
      <c r="X66" s="3"/>
      <c r="Y66" s="221"/>
      <c r="Z66" s="221"/>
    </row>
    <row r="67" spans="1:26" x14ac:dyDescent="0.25">
      <c r="A67" s="3"/>
      <c r="B67" s="299"/>
      <c r="C67" s="399"/>
      <c r="D67" s="399"/>
      <c r="E67" s="399"/>
      <c r="F67" s="94" t="s">
        <v>41</v>
      </c>
      <c r="G67" s="76">
        <v>204</v>
      </c>
      <c r="H67" s="93">
        <v>6</v>
      </c>
      <c r="I67" s="88">
        <v>10</v>
      </c>
      <c r="J67" s="93">
        <v>10</v>
      </c>
      <c r="K67" s="93">
        <v>5</v>
      </c>
      <c r="L67" s="93">
        <v>8</v>
      </c>
      <c r="M67" s="93">
        <v>10</v>
      </c>
      <c r="N67" s="224">
        <f t="shared" si="27"/>
        <v>1.224</v>
      </c>
      <c r="O67" s="224">
        <f t="shared" si="28"/>
        <v>2.04</v>
      </c>
      <c r="P67" s="91">
        <f t="shared" si="29"/>
        <v>2.04</v>
      </c>
      <c r="Q67" s="362"/>
      <c r="R67" s="362"/>
      <c r="S67" s="362"/>
      <c r="T67" s="364"/>
      <c r="U67" s="364"/>
      <c r="V67" s="366"/>
      <c r="W67" s="3"/>
      <c r="X67" s="3"/>
      <c r="Y67" s="221"/>
      <c r="Z67" s="221"/>
    </row>
    <row r="68" spans="1:26" ht="15.75" customHeight="1" x14ac:dyDescent="0.25">
      <c r="A68" s="3"/>
      <c r="B68" s="299"/>
      <c r="C68" s="399"/>
      <c r="D68" s="399"/>
      <c r="E68" s="399"/>
      <c r="F68" s="73" t="s">
        <v>64</v>
      </c>
      <c r="G68" s="76">
        <v>750</v>
      </c>
      <c r="H68" s="93">
        <v>13</v>
      </c>
      <c r="I68" s="88">
        <v>15</v>
      </c>
      <c r="J68" s="93">
        <v>20</v>
      </c>
      <c r="K68" s="93">
        <v>13</v>
      </c>
      <c r="L68" s="93">
        <v>15</v>
      </c>
      <c r="M68" s="93">
        <v>20</v>
      </c>
      <c r="N68" s="224">
        <f t="shared" si="27"/>
        <v>9.75</v>
      </c>
      <c r="O68" s="224">
        <f t="shared" si="28"/>
        <v>15</v>
      </c>
      <c r="P68" s="91">
        <f t="shared" si="29"/>
        <v>15</v>
      </c>
      <c r="Q68" s="362"/>
      <c r="R68" s="362"/>
      <c r="S68" s="362"/>
      <c r="T68" s="364"/>
      <c r="U68" s="364"/>
      <c r="V68" s="366"/>
      <c r="W68" s="3"/>
      <c r="X68" s="3"/>
      <c r="Y68" s="221"/>
      <c r="Z68" s="221"/>
    </row>
    <row r="69" spans="1:26" x14ac:dyDescent="0.25">
      <c r="A69" s="3"/>
      <c r="B69" s="299"/>
      <c r="C69" s="399"/>
      <c r="D69" s="399"/>
      <c r="E69" s="399"/>
      <c r="F69" s="73" t="s">
        <v>96</v>
      </c>
      <c r="G69" s="76">
        <v>517</v>
      </c>
      <c r="H69" s="93">
        <v>5</v>
      </c>
      <c r="I69" s="88">
        <v>5</v>
      </c>
      <c r="J69" s="93">
        <v>7</v>
      </c>
      <c r="K69" s="93">
        <v>5</v>
      </c>
      <c r="L69" s="88">
        <v>5</v>
      </c>
      <c r="M69" s="93">
        <v>7</v>
      </c>
      <c r="N69" s="224">
        <f t="shared" si="27"/>
        <v>2.585</v>
      </c>
      <c r="O69" s="224">
        <f t="shared" si="28"/>
        <v>3.6190000000000002</v>
      </c>
      <c r="P69" s="91">
        <f t="shared" si="29"/>
        <v>3.6190000000000002</v>
      </c>
      <c r="Q69" s="362"/>
      <c r="R69" s="362"/>
      <c r="S69" s="362"/>
      <c r="T69" s="364"/>
      <c r="U69" s="364"/>
      <c r="V69" s="366"/>
      <c r="W69" s="3"/>
      <c r="X69" s="3"/>
      <c r="Y69" s="221"/>
      <c r="Z69" s="221"/>
    </row>
    <row r="70" spans="1:26" ht="15.75" x14ac:dyDescent="0.25">
      <c r="A70" s="3"/>
      <c r="B70" s="299"/>
      <c r="C70" s="399"/>
      <c r="D70" s="399"/>
      <c r="E70" s="399"/>
      <c r="F70" s="74" t="s">
        <v>28</v>
      </c>
      <c r="G70" s="224">
        <v>80</v>
      </c>
      <c r="H70" s="84">
        <v>0.1</v>
      </c>
      <c r="I70" s="88">
        <v>0.1</v>
      </c>
      <c r="J70" s="84">
        <v>0.1</v>
      </c>
      <c r="K70" s="84">
        <v>0.1</v>
      </c>
      <c r="L70" s="88">
        <v>0.1</v>
      </c>
      <c r="M70" s="84">
        <v>0.1</v>
      </c>
      <c r="N70" s="224">
        <f t="shared" si="27"/>
        <v>8.0000000000000002E-3</v>
      </c>
      <c r="O70" s="224">
        <f t="shared" si="28"/>
        <v>8.0000000000000002E-3</v>
      </c>
      <c r="P70" s="91">
        <f t="shared" si="29"/>
        <v>8.0000000000000002E-3</v>
      </c>
      <c r="Q70" s="362"/>
      <c r="R70" s="362"/>
      <c r="S70" s="362"/>
      <c r="T70" s="364"/>
      <c r="U70" s="364"/>
      <c r="V70" s="366"/>
      <c r="W70" s="3"/>
      <c r="X70" s="3"/>
      <c r="Y70" s="221"/>
      <c r="Z70" s="221"/>
    </row>
    <row r="71" spans="1:26" ht="15.75" customHeight="1" x14ac:dyDescent="0.25">
      <c r="A71" s="3"/>
      <c r="B71" s="375"/>
      <c r="C71" s="400"/>
      <c r="D71" s="400"/>
      <c r="E71" s="400"/>
      <c r="F71" s="73" t="s">
        <v>12</v>
      </c>
      <c r="G71" s="224">
        <v>791</v>
      </c>
      <c r="H71" s="81">
        <v>1</v>
      </c>
      <c r="I71" s="88">
        <v>3</v>
      </c>
      <c r="J71" s="81">
        <v>1</v>
      </c>
      <c r="K71" s="81">
        <v>1</v>
      </c>
      <c r="L71" s="88">
        <v>3</v>
      </c>
      <c r="M71" s="81">
        <v>1</v>
      </c>
      <c r="N71" s="224">
        <f t="shared" si="27"/>
        <v>0.79100000000000004</v>
      </c>
      <c r="O71" s="224">
        <f t="shared" si="28"/>
        <v>0.79100000000000004</v>
      </c>
      <c r="P71" s="91">
        <f t="shared" si="29"/>
        <v>0.79100000000000004</v>
      </c>
      <c r="Q71" s="355"/>
      <c r="R71" s="355"/>
      <c r="S71" s="355"/>
      <c r="T71" s="357"/>
      <c r="U71" s="357"/>
      <c r="V71" s="353"/>
      <c r="W71" s="3"/>
      <c r="X71" s="3"/>
      <c r="Y71" s="221"/>
      <c r="Z71" s="221"/>
    </row>
    <row r="72" spans="1:26" ht="15.75" customHeight="1" x14ac:dyDescent="0.25">
      <c r="A72" s="3"/>
      <c r="B72" s="298" t="s">
        <v>74</v>
      </c>
      <c r="C72" s="437">
        <v>20</v>
      </c>
      <c r="D72" s="437">
        <v>20</v>
      </c>
      <c r="E72" s="437">
        <v>20</v>
      </c>
      <c r="F72" s="74" t="s">
        <v>71</v>
      </c>
      <c r="G72" s="224">
        <v>417</v>
      </c>
      <c r="H72" s="82">
        <v>10</v>
      </c>
      <c r="I72" s="82">
        <v>10</v>
      </c>
      <c r="J72" s="82">
        <v>10</v>
      </c>
      <c r="K72" s="82">
        <v>10</v>
      </c>
      <c r="L72" s="82">
        <v>10</v>
      </c>
      <c r="M72" s="82">
        <v>10</v>
      </c>
      <c r="N72" s="224">
        <f t="shared" si="27"/>
        <v>4.17</v>
      </c>
      <c r="O72" s="224">
        <f t="shared" ref="O72:O79" si="31">I72*G72/1000</f>
        <v>4.17</v>
      </c>
      <c r="P72" s="91">
        <f t="shared" si="29"/>
        <v>4.17</v>
      </c>
      <c r="Q72" s="354">
        <f>SUM(N72:N75)</f>
        <v>22.415999999999997</v>
      </c>
      <c r="R72" s="354">
        <f t="shared" ref="R72:S72" si="32">SUM(O72:O75)</f>
        <v>22.415999999999997</v>
      </c>
      <c r="S72" s="354">
        <f t="shared" si="32"/>
        <v>22.415999999999997</v>
      </c>
      <c r="T72" s="356">
        <f>Q72*1.5</f>
        <v>33.623999999999995</v>
      </c>
      <c r="U72" s="356">
        <f>R72*1.5</f>
        <v>33.623999999999995</v>
      </c>
      <c r="V72" s="352">
        <f>S72*1.5</f>
        <v>33.623999999999995</v>
      </c>
      <c r="W72" s="3"/>
      <c r="X72" s="3"/>
      <c r="Y72" s="221"/>
      <c r="Z72" s="221"/>
    </row>
    <row r="73" spans="1:26" ht="15.75" customHeight="1" x14ac:dyDescent="0.25">
      <c r="A73" s="3"/>
      <c r="B73" s="299"/>
      <c r="C73" s="399"/>
      <c r="D73" s="399"/>
      <c r="E73" s="399"/>
      <c r="F73" s="74" t="s">
        <v>75</v>
      </c>
      <c r="G73" s="224">
        <v>222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82">
        <v>3</v>
      </c>
      <c r="N73" s="224">
        <f t="shared" si="27"/>
        <v>0.66600000000000004</v>
      </c>
      <c r="O73" s="224">
        <f t="shared" si="31"/>
        <v>0.66600000000000004</v>
      </c>
      <c r="P73" s="91">
        <f t="shared" si="29"/>
        <v>0.66600000000000004</v>
      </c>
      <c r="Q73" s="362"/>
      <c r="R73" s="362"/>
      <c r="S73" s="362"/>
      <c r="T73" s="364"/>
      <c r="U73" s="364"/>
      <c r="V73" s="366"/>
      <c r="W73" s="3"/>
      <c r="X73" s="3"/>
      <c r="Y73" s="221"/>
      <c r="Z73" s="221"/>
    </row>
    <row r="74" spans="1:26" ht="15.75" customHeight="1" x14ac:dyDescent="0.25">
      <c r="A74" s="3"/>
      <c r="B74" s="299"/>
      <c r="C74" s="399"/>
      <c r="D74" s="399"/>
      <c r="E74" s="399"/>
      <c r="F74" s="74" t="s">
        <v>14</v>
      </c>
      <c r="G74" s="224">
        <v>4560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82">
        <v>3</v>
      </c>
      <c r="N74" s="224">
        <f t="shared" si="27"/>
        <v>13.68</v>
      </c>
      <c r="O74" s="224">
        <f t="shared" si="31"/>
        <v>13.68</v>
      </c>
      <c r="P74" s="91">
        <f t="shared" si="29"/>
        <v>13.68</v>
      </c>
      <c r="Q74" s="362"/>
      <c r="R74" s="362"/>
      <c r="S74" s="362"/>
      <c r="T74" s="364"/>
      <c r="U74" s="364"/>
      <c r="V74" s="366"/>
      <c r="W74" s="3"/>
      <c r="X74" s="3"/>
      <c r="Y74" s="221"/>
      <c r="Z74" s="221"/>
    </row>
    <row r="75" spans="1:26" ht="15.75" customHeight="1" thickBot="1" x14ac:dyDescent="0.3">
      <c r="A75" s="3"/>
      <c r="B75" s="375"/>
      <c r="C75" s="400"/>
      <c r="D75" s="400"/>
      <c r="E75" s="400"/>
      <c r="F75" s="74" t="s">
        <v>78</v>
      </c>
      <c r="G75" s="224">
        <v>1300</v>
      </c>
      <c r="H75" s="82">
        <v>3</v>
      </c>
      <c r="I75" s="82">
        <v>3</v>
      </c>
      <c r="J75" s="82">
        <v>3</v>
      </c>
      <c r="K75" s="82">
        <v>3</v>
      </c>
      <c r="L75" s="82">
        <v>3</v>
      </c>
      <c r="M75" s="82">
        <v>3</v>
      </c>
      <c r="N75" s="224">
        <f t="shared" si="27"/>
        <v>3.9</v>
      </c>
      <c r="O75" s="224">
        <f t="shared" si="31"/>
        <v>3.9</v>
      </c>
      <c r="P75" s="91">
        <f t="shared" si="29"/>
        <v>3.9</v>
      </c>
      <c r="Q75" s="355"/>
      <c r="R75" s="355"/>
      <c r="S75" s="355"/>
      <c r="T75" s="471"/>
      <c r="U75" s="471"/>
      <c r="V75" s="472"/>
      <c r="W75" s="3"/>
      <c r="X75" s="3"/>
      <c r="Y75" s="221"/>
      <c r="Z75" s="221"/>
    </row>
    <row r="76" spans="1:26" ht="15.75" customHeight="1" x14ac:dyDescent="0.25">
      <c r="A76" s="3"/>
      <c r="B76" s="298" t="s">
        <v>94</v>
      </c>
      <c r="C76" s="396">
        <v>130</v>
      </c>
      <c r="D76" s="396">
        <v>150</v>
      </c>
      <c r="E76" s="396">
        <v>180</v>
      </c>
      <c r="F76" s="103" t="s">
        <v>79</v>
      </c>
      <c r="G76" s="224">
        <v>613</v>
      </c>
      <c r="H76" s="81">
        <v>45.5</v>
      </c>
      <c r="I76" s="81">
        <v>52.5</v>
      </c>
      <c r="J76" s="81">
        <v>63</v>
      </c>
      <c r="K76" s="81">
        <v>45.5</v>
      </c>
      <c r="L76" s="81">
        <v>52.5</v>
      </c>
      <c r="M76" s="81">
        <v>63</v>
      </c>
      <c r="N76" s="224">
        <f t="shared" si="27"/>
        <v>27.891500000000001</v>
      </c>
      <c r="O76" s="224">
        <f t="shared" si="31"/>
        <v>32.182499999999997</v>
      </c>
      <c r="P76" s="224">
        <f t="shared" si="29"/>
        <v>38.619</v>
      </c>
      <c r="Q76" s="354">
        <f>SUM(O76:O78)</f>
        <v>54.998499999999993</v>
      </c>
      <c r="R76" s="354">
        <f t="shared" ref="R76:S76" si="33">SUM(P76:P78)</f>
        <v>61.442999999999998</v>
      </c>
      <c r="S76" s="354">
        <f t="shared" si="33"/>
        <v>54.998499999999993</v>
      </c>
      <c r="T76" s="410">
        <f>(Q76*1.5)</f>
        <v>82.497749999999996</v>
      </c>
      <c r="U76" s="410">
        <f>(R76*1.5)</f>
        <v>92.164500000000004</v>
      </c>
      <c r="V76" s="410">
        <f>(S76*1.5)</f>
        <v>82.497749999999996</v>
      </c>
      <c r="W76" s="3"/>
      <c r="X76" s="3"/>
      <c r="Y76" s="221"/>
      <c r="Z76" s="221"/>
    </row>
    <row r="77" spans="1:26" ht="15.75" customHeight="1" x14ac:dyDescent="0.25">
      <c r="A77" s="3"/>
      <c r="B77" s="299"/>
      <c r="C77" s="401"/>
      <c r="D77" s="401"/>
      <c r="E77" s="401"/>
      <c r="F77" s="74" t="s">
        <v>28</v>
      </c>
      <c r="G77" s="224">
        <v>80</v>
      </c>
      <c r="H77" s="84">
        <v>0.1</v>
      </c>
      <c r="I77" s="84">
        <v>0.2</v>
      </c>
      <c r="J77" s="84">
        <v>0.3</v>
      </c>
      <c r="K77" s="84">
        <v>0.1</v>
      </c>
      <c r="L77" s="84">
        <v>0.2</v>
      </c>
      <c r="M77" s="84">
        <v>0.3</v>
      </c>
      <c r="N77" s="224">
        <f t="shared" si="27"/>
        <v>8.0000000000000002E-3</v>
      </c>
      <c r="O77" s="224">
        <f t="shared" si="31"/>
        <v>1.6E-2</v>
      </c>
      <c r="P77" s="224">
        <f t="shared" si="29"/>
        <v>2.4E-2</v>
      </c>
      <c r="Q77" s="362"/>
      <c r="R77" s="362"/>
      <c r="S77" s="362"/>
      <c r="T77" s="411"/>
      <c r="U77" s="411"/>
      <c r="V77" s="411"/>
      <c r="W77" s="3"/>
      <c r="X77" s="3"/>
      <c r="Y77" s="221"/>
      <c r="Z77" s="221"/>
    </row>
    <row r="78" spans="1:26" ht="15.75" customHeight="1" thickBot="1" x14ac:dyDescent="0.3">
      <c r="A78" s="3"/>
      <c r="B78" s="375"/>
      <c r="C78" s="397"/>
      <c r="D78" s="397"/>
      <c r="E78" s="397"/>
      <c r="F78" s="73" t="s">
        <v>14</v>
      </c>
      <c r="G78" s="224">
        <v>4560</v>
      </c>
      <c r="H78" s="81">
        <v>5</v>
      </c>
      <c r="I78" s="81">
        <v>5</v>
      </c>
      <c r="J78" s="81">
        <v>5</v>
      </c>
      <c r="K78" s="81">
        <v>5</v>
      </c>
      <c r="L78" s="81">
        <v>5</v>
      </c>
      <c r="M78" s="81">
        <v>5</v>
      </c>
      <c r="N78" s="224">
        <f t="shared" si="27"/>
        <v>22.8</v>
      </c>
      <c r="O78" s="224">
        <f t="shared" si="31"/>
        <v>22.8</v>
      </c>
      <c r="P78" s="224">
        <f t="shared" si="29"/>
        <v>22.8</v>
      </c>
      <c r="Q78" s="355"/>
      <c r="R78" s="355"/>
      <c r="S78" s="355"/>
      <c r="T78" s="412"/>
      <c r="U78" s="412"/>
      <c r="V78" s="412"/>
      <c r="W78" s="3"/>
      <c r="X78" s="3"/>
      <c r="Y78" s="221"/>
      <c r="Z78" s="221"/>
    </row>
    <row r="79" spans="1:26" ht="15.75" customHeight="1" x14ac:dyDescent="0.25">
      <c r="A79" s="3"/>
      <c r="B79" s="122" t="s">
        <v>123</v>
      </c>
      <c r="C79" s="238">
        <v>20</v>
      </c>
      <c r="D79" s="238">
        <v>25</v>
      </c>
      <c r="E79" s="238">
        <v>30</v>
      </c>
      <c r="F79" s="123" t="s">
        <v>122</v>
      </c>
      <c r="G79" s="224">
        <v>1000</v>
      </c>
      <c r="H79" s="84">
        <v>22</v>
      </c>
      <c r="I79" s="84">
        <v>27</v>
      </c>
      <c r="J79" s="84">
        <v>32</v>
      </c>
      <c r="K79" s="84">
        <v>20</v>
      </c>
      <c r="L79" s="124">
        <v>25</v>
      </c>
      <c r="M79" s="124">
        <v>30</v>
      </c>
      <c r="N79" s="224">
        <f t="shared" si="27"/>
        <v>22</v>
      </c>
      <c r="O79" s="234">
        <f t="shared" si="31"/>
        <v>27</v>
      </c>
      <c r="P79" s="83">
        <f t="shared" si="29"/>
        <v>32</v>
      </c>
      <c r="Q79" s="224">
        <f>N79</f>
        <v>22</v>
      </c>
      <c r="R79" s="224">
        <f t="shared" ref="R79:S79" si="34">O79</f>
        <v>27</v>
      </c>
      <c r="S79" s="224">
        <f t="shared" si="34"/>
        <v>32</v>
      </c>
      <c r="T79" s="229">
        <f t="shared" ref="T79:V80" si="35">Q79*1.5</f>
        <v>33</v>
      </c>
      <c r="U79" s="229">
        <f t="shared" si="35"/>
        <v>40.5</v>
      </c>
      <c r="V79" s="229">
        <f t="shared" si="35"/>
        <v>48</v>
      </c>
      <c r="W79" s="3"/>
      <c r="X79" s="3"/>
      <c r="Y79" s="221"/>
      <c r="Z79" s="221"/>
    </row>
    <row r="80" spans="1:26" ht="18" customHeight="1" x14ac:dyDescent="0.25">
      <c r="A80" s="3"/>
      <c r="B80" s="298" t="s">
        <v>36</v>
      </c>
      <c r="C80" s="437">
        <v>200</v>
      </c>
      <c r="D80" s="437">
        <v>200</v>
      </c>
      <c r="E80" s="437">
        <v>200</v>
      </c>
      <c r="F80" s="73" t="s">
        <v>37</v>
      </c>
      <c r="G80" s="224">
        <v>751</v>
      </c>
      <c r="H80" s="225">
        <v>143</v>
      </c>
      <c r="I80" s="225">
        <v>143</v>
      </c>
      <c r="J80" s="225">
        <v>143</v>
      </c>
      <c r="K80" s="225">
        <v>100</v>
      </c>
      <c r="L80" s="225">
        <v>100</v>
      </c>
      <c r="M80" s="225">
        <v>100</v>
      </c>
      <c r="N80" s="224">
        <f>H80*G80/1000</f>
        <v>107.393</v>
      </c>
      <c r="O80" s="224">
        <f>I80*G80/1000</f>
        <v>107.393</v>
      </c>
      <c r="P80" s="91">
        <f>J80*G80/1000</f>
        <v>107.393</v>
      </c>
      <c r="Q80" s="354">
        <f>SUM(N80:N81)</f>
        <v>108.66800000000001</v>
      </c>
      <c r="R80" s="354">
        <f t="shared" ref="R80:S80" si="36">SUM(O80:O81)</f>
        <v>108.66800000000001</v>
      </c>
      <c r="S80" s="354">
        <f t="shared" si="36"/>
        <v>108.66800000000001</v>
      </c>
      <c r="T80" s="356">
        <f t="shared" si="35"/>
        <v>163.00200000000001</v>
      </c>
      <c r="U80" s="356">
        <f t="shared" si="35"/>
        <v>163.00200000000001</v>
      </c>
      <c r="V80" s="356">
        <f t="shared" si="35"/>
        <v>163.00200000000001</v>
      </c>
      <c r="W80" s="3"/>
      <c r="X80" s="3"/>
      <c r="Y80" s="221"/>
      <c r="Z80" s="221"/>
    </row>
    <row r="81" spans="1:26" x14ac:dyDescent="0.25">
      <c r="A81" s="3"/>
      <c r="B81" s="375"/>
      <c r="C81" s="400"/>
      <c r="D81" s="400"/>
      <c r="E81" s="400"/>
      <c r="F81" s="116" t="s">
        <v>38</v>
      </c>
      <c r="G81" s="224">
        <v>425</v>
      </c>
      <c r="H81" s="81">
        <v>3</v>
      </c>
      <c r="I81" s="81">
        <v>3</v>
      </c>
      <c r="J81" s="81">
        <v>3</v>
      </c>
      <c r="K81" s="81">
        <v>3</v>
      </c>
      <c r="L81" s="81">
        <v>3</v>
      </c>
      <c r="M81" s="81">
        <v>3</v>
      </c>
      <c r="N81" s="224">
        <f>H81*G81/1000</f>
        <v>1.2749999999999999</v>
      </c>
      <c r="O81" s="224">
        <f>I81*G81/1000</f>
        <v>1.2749999999999999</v>
      </c>
      <c r="P81" s="91">
        <f>J81*G81/1000</f>
        <v>1.2749999999999999</v>
      </c>
      <c r="Q81" s="355"/>
      <c r="R81" s="355"/>
      <c r="S81" s="355"/>
      <c r="T81" s="357"/>
      <c r="U81" s="357"/>
      <c r="V81" s="357"/>
      <c r="W81" s="3"/>
      <c r="X81" s="3"/>
      <c r="Y81" s="221"/>
      <c r="Z81" s="221"/>
    </row>
    <row r="82" spans="1:26" ht="30" x14ac:dyDescent="0.25">
      <c r="A82" s="3"/>
      <c r="B82" s="139" t="s">
        <v>110</v>
      </c>
      <c r="C82" s="140">
        <v>30</v>
      </c>
      <c r="D82" s="140">
        <v>50</v>
      </c>
      <c r="E82" s="140">
        <v>50</v>
      </c>
      <c r="F82" s="141" t="s">
        <v>110</v>
      </c>
      <c r="G82" s="239">
        <v>550</v>
      </c>
      <c r="H82" s="142">
        <v>30</v>
      </c>
      <c r="I82" s="142">
        <v>50</v>
      </c>
      <c r="J82" s="142">
        <v>50</v>
      </c>
      <c r="K82" s="142">
        <v>30</v>
      </c>
      <c r="L82" s="142">
        <v>50</v>
      </c>
      <c r="M82" s="142">
        <v>50</v>
      </c>
      <c r="N82" s="226">
        <f t="shared" si="27"/>
        <v>16.5</v>
      </c>
      <c r="O82" s="226">
        <f>I82*G82/1000</f>
        <v>27.5</v>
      </c>
      <c r="P82" s="243">
        <f t="shared" si="29"/>
        <v>27.5</v>
      </c>
      <c r="Q82" s="224">
        <f>SUM(N82)</f>
        <v>16.5</v>
      </c>
      <c r="R82" s="224">
        <f t="shared" ref="R82:S82" si="37">SUM(O82)</f>
        <v>27.5</v>
      </c>
      <c r="S82" s="224">
        <f t="shared" si="37"/>
        <v>27.5</v>
      </c>
      <c r="T82" s="229">
        <f>Q82*1.5</f>
        <v>24.75</v>
      </c>
      <c r="U82" s="229">
        <f>R82*1.5</f>
        <v>41.25</v>
      </c>
      <c r="V82" s="235">
        <f>S82*1.5</f>
        <v>41.25</v>
      </c>
      <c r="W82" s="3"/>
      <c r="X82" s="3"/>
      <c r="Y82" s="221"/>
      <c r="Z82" s="221"/>
    </row>
    <row r="83" spans="1:26" ht="15.75" thickBot="1" x14ac:dyDescent="0.3">
      <c r="A83" s="3"/>
      <c r="B83" s="450"/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470"/>
      <c r="Q83" s="143">
        <f t="shared" ref="Q83:V83" si="38">SUM(Q65:Q82)</f>
        <v>469.92249999999996</v>
      </c>
      <c r="R83" s="144">
        <f t="shared" si="38"/>
        <v>574.125</v>
      </c>
      <c r="S83" s="144">
        <f t="shared" si="38"/>
        <v>572.68049999999994</v>
      </c>
      <c r="T83" s="144">
        <f t="shared" si="38"/>
        <v>704.88374999999996</v>
      </c>
      <c r="U83" s="144">
        <f t="shared" si="38"/>
        <v>861.1875</v>
      </c>
      <c r="V83" s="145">
        <f t="shared" si="38"/>
        <v>859.02075000000013</v>
      </c>
      <c r="W83" s="3"/>
      <c r="X83" s="3"/>
      <c r="Y83" s="221"/>
      <c r="Z83" s="221"/>
    </row>
    <row r="84" spans="1:26" ht="15.75" thickBot="1" x14ac:dyDescent="0.3">
      <c r="A84" s="3"/>
      <c r="B84" s="464" t="s">
        <v>45</v>
      </c>
      <c r="C84" s="465"/>
      <c r="D84" s="465"/>
      <c r="E84" s="465"/>
      <c r="F84" s="465"/>
      <c r="G84" s="465"/>
      <c r="H84" s="465"/>
      <c r="I84" s="465"/>
      <c r="J84" s="465"/>
      <c r="K84" s="465"/>
      <c r="L84" s="465"/>
      <c r="M84" s="465"/>
      <c r="N84" s="465"/>
      <c r="O84" s="465"/>
      <c r="P84" s="466"/>
      <c r="Q84" s="77"/>
      <c r="R84" s="77"/>
      <c r="S84" s="77"/>
      <c r="T84" s="3"/>
      <c r="U84" s="3"/>
      <c r="V84" s="3"/>
      <c r="W84" s="3"/>
      <c r="X84" s="3"/>
      <c r="Y84" s="221"/>
      <c r="Z84" s="221"/>
    </row>
    <row r="85" spans="1:26" ht="15" customHeight="1" x14ac:dyDescent="0.25">
      <c r="A85" s="3"/>
      <c r="B85" s="468" t="s">
        <v>134</v>
      </c>
      <c r="C85" s="469">
        <v>70</v>
      </c>
      <c r="D85" s="469">
        <v>90</v>
      </c>
      <c r="E85" s="469">
        <v>100</v>
      </c>
      <c r="F85" s="98" t="s">
        <v>60</v>
      </c>
      <c r="G85" s="234">
        <v>212</v>
      </c>
      <c r="H85" s="99">
        <v>49</v>
      </c>
      <c r="I85" s="99">
        <v>63</v>
      </c>
      <c r="J85" s="99">
        <v>70</v>
      </c>
      <c r="K85" s="99">
        <v>35</v>
      </c>
      <c r="L85" s="99">
        <v>45</v>
      </c>
      <c r="M85" s="99">
        <v>50</v>
      </c>
      <c r="N85" s="234">
        <f t="shared" ref="N85:N110" si="39">H85*G85/1000</f>
        <v>10.388</v>
      </c>
      <c r="O85" s="234">
        <f t="shared" ref="O85:O110" si="40">I85*G85/1000</f>
        <v>13.356</v>
      </c>
      <c r="P85" s="234">
        <f t="shared" ref="P85:P107" si="41">J85*G85/1000</f>
        <v>14.84</v>
      </c>
      <c r="Q85" s="361">
        <f>SUM(N85:N89)</f>
        <v>45.942000000000007</v>
      </c>
      <c r="R85" s="361">
        <f t="shared" ref="R85:S85" si="42">SUM(O85:O89)</f>
        <v>58.557500000000005</v>
      </c>
      <c r="S85" s="361">
        <f t="shared" si="42"/>
        <v>65.063000000000002</v>
      </c>
      <c r="T85" s="363">
        <f>Q85*1.5</f>
        <v>68.913000000000011</v>
      </c>
      <c r="U85" s="363">
        <f>R85*1.5</f>
        <v>87.836250000000007</v>
      </c>
      <c r="V85" s="365">
        <f>S85*1.5</f>
        <v>97.594500000000011</v>
      </c>
      <c r="W85" s="3"/>
      <c r="X85" s="3"/>
      <c r="Y85" s="221"/>
      <c r="Z85" s="221"/>
    </row>
    <row r="86" spans="1:26" ht="15.75" customHeight="1" x14ac:dyDescent="0.25">
      <c r="A86" s="3"/>
      <c r="B86" s="299"/>
      <c r="C86" s="401"/>
      <c r="D86" s="401"/>
      <c r="E86" s="401"/>
      <c r="F86" s="3" t="s">
        <v>35</v>
      </c>
      <c r="G86" s="100">
        <v>219</v>
      </c>
      <c r="H86" s="225">
        <v>21</v>
      </c>
      <c r="I86" s="225">
        <v>27</v>
      </c>
      <c r="J86" s="84">
        <v>30</v>
      </c>
      <c r="K86" s="225">
        <v>16</v>
      </c>
      <c r="L86" s="225">
        <v>21</v>
      </c>
      <c r="M86" s="84">
        <v>23</v>
      </c>
      <c r="N86" s="224">
        <f>H86*G88/1000</f>
        <v>16.611000000000001</v>
      </c>
      <c r="O86" s="224">
        <f>I86*G88/1000</f>
        <v>21.356999999999999</v>
      </c>
      <c r="P86" s="224">
        <f>J86*G88/1000</f>
        <v>23.73</v>
      </c>
      <c r="Q86" s="362"/>
      <c r="R86" s="362"/>
      <c r="S86" s="362"/>
      <c r="T86" s="364"/>
      <c r="U86" s="364"/>
      <c r="V86" s="366"/>
      <c r="W86" s="3"/>
      <c r="X86" s="3"/>
      <c r="Y86" s="221"/>
      <c r="Z86" s="221"/>
    </row>
    <row r="87" spans="1:26" ht="15.75" customHeight="1" x14ac:dyDescent="0.25">
      <c r="A87" s="3"/>
      <c r="B87" s="299"/>
      <c r="C87" s="401"/>
      <c r="D87" s="401"/>
      <c r="E87" s="401"/>
      <c r="F87" s="73" t="s">
        <v>37</v>
      </c>
      <c r="G87" s="224">
        <v>751</v>
      </c>
      <c r="H87" s="225">
        <v>21</v>
      </c>
      <c r="I87" s="225">
        <v>27</v>
      </c>
      <c r="J87" s="84">
        <v>30</v>
      </c>
      <c r="K87" s="225">
        <v>15</v>
      </c>
      <c r="L87" s="225">
        <v>19</v>
      </c>
      <c r="M87" s="84">
        <v>21</v>
      </c>
      <c r="N87" s="224">
        <f t="shared" si="39"/>
        <v>15.771000000000001</v>
      </c>
      <c r="O87" s="224">
        <f t="shared" si="40"/>
        <v>20.277000000000001</v>
      </c>
      <c r="P87" s="224">
        <f t="shared" si="41"/>
        <v>22.53</v>
      </c>
      <c r="Q87" s="362"/>
      <c r="R87" s="362"/>
      <c r="S87" s="362"/>
      <c r="T87" s="364"/>
      <c r="U87" s="364"/>
      <c r="V87" s="366"/>
      <c r="W87" s="3"/>
      <c r="X87" s="3"/>
      <c r="Y87" s="221"/>
      <c r="Z87" s="221"/>
    </row>
    <row r="88" spans="1:26" ht="15.75" customHeight="1" x14ac:dyDescent="0.25">
      <c r="A88" s="3"/>
      <c r="B88" s="299"/>
      <c r="C88" s="401"/>
      <c r="D88" s="401"/>
      <c r="E88" s="401"/>
      <c r="F88" s="73" t="s">
        <v>12</v>
      </c>
      <c r="G88" s="224">
        <v>791</v>
      </c>
      <c r="H88" s="84">
        <v>4</v>
      </c>
      <c r="I88" s="84">
        <v>4.5</v>
      </c>
      <c r="J88" s="84">
        <v>5</v>
      </c>
      <c r="K88" s="84">
        <v>4</v>
      </c>
      <c r="L88" s="84">
        <v>4.5</v>
      </c>
      <c r="M88" s="84">
        <v>5</v>
      </c>
      <c r="N88" s="224">
        <f t="shared" si="39"/>
        <v>3.1640000000000001</v>
      </c>
      <c r="O88" s="224">
        <f t="shared" si="40"/>
        <v>3.5594999999999999</v>
      </c>
      <c r="P88" s="224">
        <f t="shared" si="41"/>
        <v>3.9550000000000001</v>
      </c>
      <c r="Q88" s="362"/>
      <c r="R88" s="362"/>
      <c r="S88" s="362"/>
      <c r="T88" s="364"/>
      <c r="U88" s="364"/>
      <c r="V88" s="366"/>
      <c r="W88" s="3"/>
      <c r="X88" s="3"/>
      <c r="Y88" s="221"/>
      <c r="Z88" s="221"/>
    </row>
    <row r="89" spans="1:26" ht="15.75" x14ac:dyDescent="0.25">
      <c r="A89" s="3"/>
      <c r="B89" s="375"/>
      <c r="C89" s="397"/>
      <c r="D89" s="397"/>
      <c r="E89" s="397"/>
      <c r="F89" s="74" t="s">
        <v>28</v>
      </c>
      <c r="G89" s="224">
        <v>80</v>
      </c>
      <c r="H89" s="84">
        <v>0.1</v>
      </c>
      <c r="I89" s="84">
        <v>0.1</v>
      </c>
      <c r="J89" s="84">
        <v>0.1</v>
      </c>
      <c r="K89" s="84">
        <v>0.1</v>
      </c>
      <c r="L89" s="84">
        <v>0.1</v>
      </c>
      <c r="M89" s="84">
        <v>0.1</v>
      </c>
      <c r="N89" s="224">
        <f t="shared" si="39"/>
        <v>8.0000000000000002E-3</v>
      </c>
      <c r="O89" s="224">
        <f t="shared" si="40"/>
        <v>8.0000000000000002E-3</v>
      </c>
      <c r="P89" s="224">
        <f t="shared" si="41"/>
        <v>8.0000000000000002E-3</v>
      </c>
      <c r="Q89" s="355"/>
      <c r="R89" s="355"/>
      <c r="S89" s="355"/>
      <c r="T89" s="357"/>
      <c r="U89" s="357"/>
      <c r="V89" s="353"/>
      <c r="W89" s="3"/>
      <c r="X89" s="3"/>
      <c r="Y89" s="221"/>
      <c r="Z89" s="221"/>
    </row>
    <row r="90" spans="1:26" x14ac:dyDescent="0.25">
      <c r="A90" s="3"/>
      <c r="B90" s="298" t="s">
        <v>117</v>
      </c>
      <c r="C90" s="402" t="s">
        <v>46</v>
      </c>
      <c r="D90" s="402" t="s">
        <v>48</v>
      </c>
      <c r="E90" s="402" t="s">
        <v>113</v>
      </c>
      <c r="F90" s="116" t="s">
        <v>149</v>
      </c>
      <c r="G90" s="224">
        <v>5650</v>
      </c>
      <c r="H90" s="81">
        <v>50</v>
      </c>
      <c r="I90" s="81">
        <v>65</v>
      </c>
      <c r="J90" s="81">
        <v>80</v>
      </c>
      <c r="K90" s="81">
        <v>47</v>
      </c>
      <c r="L90" s="81">
        <v>58</v>
      </c>
      <c r="M90" s="81">
        <v>69</v>
      </c>
      <c r="N90" s="224">
        <f t="shared" si="39"/>
        <v>282.5</v>
      </c>
      <c r="O90" s="224">
        <f t="shared" si="40"/>
        <v>367.25</v>
      </c>
      <c r="P90" s="224">
        <f t="shared" si="41"/>
        <v>452</v>
      </c>
      <c r="Q90" s="354">
        <f>SUM(N90:N96)</f>
        <v>308.37100000000004</v>
      </c>
      <c r="R90" s="354">
        <f>SUM(O90:O96)</f>
        <v>399.72099999999995</v>
      </c>
      <c r="S90" s="354">
        <f>SUM(P90:P96)</f>
        <v>491.13599999999997</v>
      </c>
      <c r="T90" s="356">
        <f>Q90*1.5</f>
        <v>462.55650000000003</v>
      </c>
      <c r="U90" s="356">
        <f>R90*1.5</f>
        <v>599.58149999999989</v>
      </c>
      <c r="V90" s="356">
        <f>S90*1.5</f>
        <v>736.70399999999995</v>
      </c>
      <c r="W90" s="3"/>
      <c r="X90" s="3"/>
      <c r="Y90" s="221"/>
      <c r="Z90" s="221"/>
    </row>
    <row r="91" spans="1:26" x14ac:dyDescent="0.25">
      <c r="A91" s="3"/>
      <c r="B91" s="299"/>
      <c r="C91" s="309"/>
      <c r="D91" s="309"/>
      <c r="E91" s="309"/>
      <c r="F91" s="73" t="s">
        <v>40</v>
      </c>
      <c r="G91" s="224">
        <v>276</v>
      </c>
      <c r="H91" s="81">
        <v>53</v>
      </c>
      <c r="I91" s="81">
        <v>66</v>
      </c>
      <c r="J91" s="81">
        <v>80</v>
      </c>
      <c r="K91" s="81">
        <v>40</v>
      </c>
      <c r="L91" s="81">
        <v>50</v>
      </c>
      <c r="M91" s="81">
        <v>60</v>
      </c>
      <c r="N91" s="224">
        <f t="shared" si="39"/>
        <v>14.628</v>
      </c>
      <c r="O91" s="224">
        <f t="shared" si="40"/>
        <v>18.216000000000001</v>
      </c>
      <c r="P91" s="224">
        <f t="shared" si="41"/>
        <v>22.08</v>
      </c>
      <c r="Q91" s="362"/>
      <c r="R91" s="362"/>
      <c r="S91" s="362"/>
      <c r="T91" s="364"/>
      <c r="U91" s="364"/>
      <c r="V91" s="364"/>
      <c r="W91" s="3"/>
      <c r="X91" s="3"/>
      <c r="Y91" s="221"/>
      <c r="Z91" s="221"/>
    </row>
    <row r="92" spans="1:26" x14ac:dyDescent="0.25">
      <c r="A92" s="3"/>
      <c r="B92" s="299"/>
      <c r="C92" s="309"/>
      <c r="D92" s="309"/>
      <c r="E92" s="309"/>
      <c r="F92" s="104" t="s">
        <v>57</v>
      </c>
      <c r="G92" s="224">
        <v>289</v>
      </c>
      <c r="H92" s="81">
        <v>16</v>
      </c>
      <c r="I92" s="81">
        <v>20</v>
      </c>
      <c r="J92" s="81">
        <v>24</v>
      </c>
      <c r="K92" s="81">
        <v>16</v>
      </c>
      <c r="L92" s="81">
        <v>20</v>
      </c>
      <c r="M92" s="81">
        <v>24</v>
      </c>
      <c r="N92" s="224">
        <f t="shared" si="39"/>
        <v>4.6239999999999997</v>
      </c>
      <c r="O92" s="224">
        <f t="shared" si="40"/>
        <v>5.78</v>
      </c>
      <c r="P92" s="224">
        <f t="shared" si="41"/>
        <v>6.9359999999999999</v>
      </c>
      <c r="Q92" s="362"/>
      <c r="R92" s="362"/>
      <c r="S92" s="362"/>
      <c r="T92" s="364"/>
      <c r="U92" s="364"/>
      <c r="V92" s="364"/>
      <c r="W92" s="3"/>
      <c r="X92" s="3"/>
      <c r="Y92" s="221"/>
      <c r="Z92" s="221"/>
    </row>
    <row r="93" spans="1:26" ht="18.75" customHeight="1" x14ac:dyDescent="0.25">
      <c r="A93" s="3"/>
      <c r="B93" s="299"/>
      <c r="C93" s="309"/>
      <c r="D93" s="309"/>
      <c r="E93" s="309"/>
      <c r="F93" s="73" t="s">
        <v>10</v>
      </c>
      <c r="G93" s="224">
        <v>219</v>
      </c>
      <c r="H93" s="81">
        <v>10</v>
      </c>
      <c r="I93" s="81">
        <v>13</v>
      </c>
      <c r="J93" s="81">
        <v>15</v>
      </c>
      <c r="K93" s="81">
        <v>8</v>
      </c>
      <c r="L93" s="81">
        <v>10</v>
      </c>
      <c r="M93" s="81">
        <v>12</v>
      </c>
      <c r="N93" s="224">
        <f t="shared" si="39"/>
        <v>2.19</v>
      </c>
      <c r="O93" s="224">
        <f t="shared" si="40"/>
        <v>2.847</v>
      </c>
      <c r="P93" s="224">
        <f t="shared" si="41"/>
        <v>3.2850000000000001</v>
      </c>
      <c r="Q93" s="362"/>
      <c r="R93" s="362"/>
      <c r="S93" s="362"/>
      <c r="T93" s="364"/>
      <c r="U93" s="364"/>
      <c r="V93" s="364"/>
      <c r="W93" s="3"/>
      <c r="X93" s="3"/>
      <c r="Y93" s="221"/>
      <c r="Z93" s="221"/>
    </row>
    <row r="94" spans="1:26" ht="18.75" customHeight="1" x14ac:dyDescent="0.25">
      <c r="A94" s="3"/>
      <c r="B94" s="299"/>
      <c r="C94" s="309"/>
      <c r="D94" s="309"/>
      <c r="E94" s="309"/>
      <c r="F94" s="73" t="s">
        <v>11</v>
      </c>
      <c r="G94" s="224">
        <v>204</v>
      </c>
      <c r="H94" s="81">
        <v>10</v>
      </c>
      <c r="I94" s="81">
        <v>12</v>
      </c>
      <c r="J94" s="81">
        <v>14</v>
      </c>
      <c r="K94" s="81">
        <v>8</v>
      </c>
      <c r="L94" s="81">
        <v>10</v>
      </c>
      <c r="M94" s="81">
        <v>12</v>
      </c>
      <c r="N94" s="224">
        <f t="shared" si="39"/>
        <v>2.04</v>
      </c>
      <c r="O94" s="224">
        <f t="shared" si="40"/>
        <v>2.448</v>
      </c>
      <c r="P94" s="224">
        <f t="shared" si="41"/>
        <v>2.8559999999999999</v>
      </c>
      <c r="Q94" s="362"/>
      <c r="R94" s="362"/>
      <c r="S94" s="362"/>
      <c r="T94" s="364"/>
      <c r="U94" s="364"/>
      <c r="V94" s="364"/>
      <c r="W94" s="3"/>
      <c r="X94" s="3"/>
      <c r="Y94" s="221"/>
      <c r="Z94" s="221"/>
    </row>
    <row r="95" spans="1:26" ht="18.75" customHeight="1" x14ac:dyDescent="0.25">
      <c r="A95" s="3"/>
      <c r="B95" s="299"/>
      <c r="C95" s="309"/>
      <c r="D95" s="309"/>
      <c r="E95" s="309"/>
      <c r="F95" s="73" t="s">
        <v>12</v>
      </c>
      <c r="G95" s="224">
        <v>791</v>
      </c>
      <c r="H95" s="81">
        <v>3</v>
      </c>
      <c r="I95" s="81">
        <v>4</v>
      </c>
      <c r="J95" s="81">
        <v>5</v>
      </c>
      <c r="K95" s="81">
        <v>5</v>
      </c>
      <c r="L95" s="81">
        <v>5</v>
      </c>
      <c r="M95" s="81">
        <v>7</v>
      </c>
      <c r="N95" s="224">
        <f t="shared" si="39"/>
        <v>2.3730000000000002</v>
      </c>
      <c r="O95" s="224">
        <f t="shared" si="40"/>
        <v>3.1640000000000001</v>
      </c>
      <c r="P95" s="224">
        <f t="shared" si="41"/>
        <v>3.9550000000000001</v>
      </c>
      <c r="Q95" s="362"/>
      <c r="R95" s="362"/>
      <c r="S95" s="362"/>
      <c r="T95" s="364"/>
      <c r="U95" s="364"/>
      <c r="V95" s="364"/>
      <c r="W95" s="3"/>
      <c r="X95" s="3"/>
      <c r="Y95" s="221"/>
      <c r="Z95" s="221"/>
    </row>
    <row r="96" spans="1:26" ht="15.75" x14ac:dyDescent="0.25">
      <c r="A96" s="3"/>
      <c r="B96" s="299"/>
      <c r="C96" s="309"/>
      <c r="D96" s="309"/>
      <c r="E96" s="309"/>
      <c r="F96" s="74" t="s">
        <v>28</v>
      </c>
      <c r="G96" s="224">
        <v>80</v>
      </c>
      <c r="H96" s="84">
        <v>0.2</v>
      </c>
      <c r="I96" s="84">
        <v>0.2</v>
      </c>
      <c r="J96" s="84">
        <v>0.3</v>
      </c>
      <c r="K96" s="84">
        <v>0.2</v>
      </c>
      <c r="L96" s="84">
        <v>0.2</v>
      </c>
      <c r="M96" s="84">
        <v>0.3</v>
      </c>
      <c r="N96" s="224">
        <f t="shared" si="39"/>
        <v>1.6E-2</v>
      </c>
      <c r="O96" s="224">
        <f t="shared" si="40"/>
        <v>1.6E-2</v>
      </c>
      <c r="P96" s="224">
        <f t="shared" si="41"/>
        <v>2.4E-2</v>
      </c>
      <c r="Q96" s="362"/>
      <c r="R96" s="362"/>
      <c r="S96" s="362"/>
      <c r="T96" s="364"/>
      <c r="U96" s="364"/>
      <c r="V96" s="364"/>
      <c r="W96" s="3"/>
      <c r="X96" s="3"/>
      <c r="Y96" s="221"/>
      <c r="Z96" s="221"/>
    </row>
    <row r="97" spans="1:26" ht="30" x14ac:dyDescent="0.25">
      <c r="A97" s="3"/>
      <c r="B97" s="298" t="s">
        <v>135</v>
      </c>
      <c r="C97" s="396">
        <v>50</v>
      </c>
      <c r="D97" s="396">
        <v>50</v>
      </c>
      <c r="E97" s="396">
        <v>50</v>
      </c>
      <c r="F97" s="146" t="s">
        <v>125</v>
      </c>
      <c r="G97" s="228">
        <v>412</v>
      </c>
      <c r="H97" s="127">
        <v>30</v>
      </c>
      <c r="I97" s="127">
        <v>30</v>
      </c>
      <c r="J97" s="127">
        <v>30</v>
      </c>
      <c r="K97" s="127">
        <v>30</v>
      </c>
      <c r="L97" s="127">
        <v>30</v>
      </c>
      <c r="M97" s="127">
        <v>30</v>
      </c>
      <c r="N97" s="228">
        <f t="shared" si="39"/>
        <v>12.36</v>
      </c>
      <c r="O97" s="228">
        <f t="shared" si="40"/>
        <v>12.36</v>
      </c>
      <c r="P97" s="244">
        <f t="shared" si="41"/>
        <v>12.36</v>
      </c>
      <c r="Q97" s="354">
        <f>SUM(N97:N107)</f>
        <v>64.385499999999993</v>
      </c>
      <c r="R97" s="354">
        <f>SUM(O97:O107)</f>
        <v>64.385499999999993</v>
      </c>
      <c r="S97" s="354">
        <f>SUM(P97:P107)</f>
        <v>64.385499999999993</v>
      </c>
      <c r="T97" s="356">
        <f>Q97*1.5</f>
        <v>96.578249999999997</v>
      </c>
      <c r="U97" s="356">
        <f>R97*1.5</f>
        <v>96.578249999999997</v>
      </c>
      <c r="V97" s="356">
        <f>S97*1.5</f>
        <v>96.578249999999997</v>
      </c>
      <c r="W97" s="3"/>
      <c r="X97" s="3"/>
      <c r="Y97" s="221"/>
      <c r="Z97" s="221"/>
    </row>
    <row r="98" spans="1:26" ht="30" x14ac:dyDescent="0.25">
      <c r="A98" s="3"/>
      <c r="B98" s="299"/>
      <c r="C98" s="401"/>
      <c r="D98" s="401"/>
      <c r="E98" s="401"/>
      <c r="F98" s="241" t="s">
        <v>126</v>
      </c>
      <c r="G98" s="224">
        <v>412</v>
      </c>
      <c r="H98" s="81">
        <v>2</v>
      </c>
      <c r="I98" s="81">
        <v>2</v>
      </c>
      <c r="J98" s="81">
        <v>2</v>
      </c>
      <c r="K98" s="81">
        <v>2</v>
      </c>
      <c r="L98" s="81">
        <v>2</v>
      </c>
      <c r="M98" s="81">
        <v>2</v>
      </c>
      <c r="N98" s="228">
        <f t="shared" si="39"/>
        <v>0.82399999999999995</v>
      </c>
      <c r="O98" s="228">
        <f t="shared" si="40"/>
        <v>0.82399999999999995</v>
      </c>
      <c r="P98" s="244">
        <f t="shared" si="41"/>
        <v>0.82399999999999995</v>
      </c>
      <c r="Q98" s="362"/>
      <c r="R98" s="362"/>
      <c r="S98" s="362"/>
      <c r="T98" s="364"/>
      <c r="U98" s="364"/>
      <c r="V98" s="364"/>
      <c r="W98" s="3"/>
      <c r="X98" s="3"/>
      <c r="Y98" s="221"/>
      <c r="Z98" s="221"/>
    </row>
    <row r="99" spans="1:26" x14ac:dyDescent="0.25">
      <c r="A99" s="3"/>
      <c r="B99" s="299"/>
      <c r="C99" s="401"/>
      <c r="D99" s="401"/>
      <c r="E99" s="401"/>
      <c r="F99" s="241" t="s">
        <v>38</v>
      </c>
      <c r="G99" s="224">
        <v>425</v>
      </c>
      <c r="H99" s="81">
        <v>4</v>
      </c>
      <c r="I99" s="81">
        <v>4</v>
      </c>
      <c r="J99" s="81">
        <v>4</v>
      </c>
      <c r="K99" s="81">
        <v>4</v>
      </c>
      <c r="L99" s="81">
        <v>4</v>
      </c>
      <c r="M99" s="81">
        <v>4</v>
      </c>
      <c r="N99" s="228">
        <f t="shared" si="39"/>
        <v>1.7</v>
      </c>
      <c r="O99" s="228">
        <f t="shared" si="40"/>
        <v>1.7</v>
      </c>
      <c r="P99" s="244">
        <f t="shared" si="41"/>
        <v>1.7</v>
      </c>
      <c r="Q99" s="362"/>
      <c r="R99" s="362"/>
      <c r="S99" s="362"/>
      <c r="T99" s="364"/>
      <c r="U99" s="364"/>
      <c r="V99" s="364"/>
      <c r="W99" s="3"/>
      <c r="X99" s="3"/>
      <c r="Y99" s="221"/>
      <c r="Z99" s="221"/>
    </row>
    <row r="100" spans="1:26" x14ac:dyDescent="0.25">
      <c r="A100" s="3"/>
      <c r="B100" s="299"/>
      <c r="C100" s="401"/>
      <c r="D100" s="401"/>
      <c r="E100" s="401"/>
      <c r="F100" s="241" t="s">
        <v>127</v>
      </c>
      <c r="G100" s="224">
        <v>4560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228">
        <f t="shared" si="39"/>
        <v>4.5599999999999996</v>
      </c>
      <c r="O100" s="228">
        <f t="shared" si="40"/>
        <v>4.5599999999999996</v>
      </c>
      <c r="P100" s="244">
        <f t="shared" si="41"/>
        <v>4.5599999999999996</v>
      </c>
      <c r="Q100" s="362"/>
      <c r="R100" s="362"/>
      <c r="S100" s="362"/>
      <c r="T100" s="364"/>
      <c r="U100" s="364"/>
      <c r="V100" s="364"/>
      <c r="W100" s="3"/>
      <c r="X100" s="3"/>
      <c r="Y100" s="221"/>
      <c r="Z100" s="221"/>
    </row>
    <row r="101" spans="1:26" x14ac:dyDescent="0.25">
      <c r="A101" s="3"/>
      <c r="B101" s="299"/>
      <c r="C101" s="401"/>
      <c r="D101" s="401"/>
      <c r="E101" s="401"/>
      <c r="F101" s="241" t="s">
        <v>131</v>
      </c>
      <c r="G101" s="224">
        <v>517</v>
      </c>
      <c r="H101" s="81">
        <v>5</v>
      </c>
      <c r="I101" s="81">
        <v>5</v>
      </c>
      <c r="J101" s="81">
        <v>5</v>
      </c>
      <c r="K101" s="81">
        <v>5</v>
      </c>
      <c r="L101" s="81">
        <v>5</v>
      </c>
      <c r="M101" s="81">
        <v>5</v>
      </c>
      <c r="N101" s="228">
        <f t="shared" si="39"/>
        <v>2.585</v>
      </c>
      <c r="O101" s="228">
        <f t="shared" si="40"/>
        <v>2.585</v>
      </c>
      <c r="P101" s="244">
        <f t="shared" si="41"/>
        <v>2.585</v>
      </c>
      <c r="Q101" s="362"/>
      <c r="R101" s="362"/>
      <c r="S101" s="362"/>
      <c r="T101" s="364"/>
      <c r="U101" s="364"/>
      <c r="V101" s="364"/>
      <c r="W101" s="3"/>
      <c r="X101" s="3"/>
      <c r="Y101" s="221"/>
      <c r="Z101" s="221"/>
    </row>
    <row r="102" spans="1:26" x14ac:dyDescent="0.25">
      <c r="A102" s="3"/>
      <c r="B102" s="299"/>
      <c r="C102" s="401"/>
      <c r="D102" s="401"/>
      <c r="E102" s="401"/>
      <c r="F102" s="241" t="s">
        <v>61</v>
      </c>
      <c r="G102" s="224">
        <v>417</v>
      </c>
      <c r="H102" s="81">
        <v>9</v>
      </c>
      <c r="I102" s="81">
        <v>9</v>
      </c>
      <c r="J102" s="81">
        <v>9</v>
      </c>
      <c r="K102" s="81">
        <v>9</v>
      </c>
      <c r="L102" s="81">
        <v>9</v>
      </c>
      <c r="M102" s="81">
        <v>9</v>
      </c>
      <c r="N102" s="228">
        <f t="shared" si="39"/>
        <v>3.7530000000000001</v>
      </c>
      <c r="O102" s="228">
        <f t="shared" si="40"/>
        <v>3.7530000000000001</v>
      </c>
      <c r="P102" s="244">
        <f t="shared" si="41"/>
        <v>3.7530000000000001</v>
      </c>
      <c r="Q102" s="362"/>
      <c r="R102" s="362"/>
      <c r="S102" s="362"/>
      <c r="T102" s="364"/>
      <c r="U102" s="364"/>
      <c r="V102" s="364"/>
      <c r="W102" s="3"/>
      <c r="X102" s="3"/>
      <c r="Y102" s="221"/>
      <c r="Z102" s="221"/>
    </row>
    <row r="103" spans="1:26" x14ac:dyDescent="0.25">
      <c r="A103" s="3"/>
      <c r="B103" s="299"/>
      <c r="C103" s="401"/>
      <c r="D103" s="401"/>
      <c r="E103" s="401"/>
      <c r="F103" s="241" t="s">
        <v>136</v>
      </c>
      <c r="G103" s="224">
        <v>2462</v>
      </c>
      <c r="H103" s="81">
        <v>13</v>
      </c>
      <c r="I103" s="81">
        <v>13</v>
      </c>
      <c r="J103" s="81">
        <v>13</v>
      </c>
      <c r="K103" s="81">
        <v>13</v>
      </c>
      <c r="L103" s="81">
        <v>13</v>
      </c>
      <c r="M103" s="81">
        <v>13</v>
      </c>
      <c r="N103" s="228">
        <f t="shared" si="39"/>
        <v>32.006</v>
      </c>
      <c r="O103" s="228">
        <f t="shared" si="40"/>
        <v>32.006</v>
      </c>
      <c r="P103" s="244">
        <f t="shared" si="41"/>
        <v>32.006</v>
      </c>
      <c r="Q103" s="362"/>
      <c r="R103" s="362"/>
      <c r="S103" s="362"/>
      <c r="T103" s="364"/>
      <c r="U103" s="364"/>
      <c r="V103" s="364"/>
      <c r="W103" s="3"/>
      <c r="X103" s="3"/>
      <c r="Y103" s="221"/>
      <c r="Z103" s="221"/>
    </row>
    <row r="104" spans="1:26" x14ac:dyDescent="0.25">
      <c r="A104" s="3"/>
      <c r="B104" s="299"/>
      <c r="C104" s="401"/>
      <c r="D104" s="401"/>
      <c r="E104" s="401"/>
      <c r="F104" s="241" t="s">
        <v>128</v>
      </c>
      <c r="G104" s="224">
        <v>5895</v>
      </c>
      <c r="H104" s="81">
        <v>1</v>
      </c>
      <c r="I104" s="81">
        <v>1</v>
      </c>
      <c r="J104" s="81">
        <v>1</v>
      </c>
      <c r="K104" s="81">
        <v>1</v>
      </c>
      <c r="L104" s="81">
        <v>1</v>
      </c>
      <c r="M104" s="81">
        <v>1</v>
      </c>
      <c r="N104" s="228">
        <f t="shared" si="39"/>
        <v>5.8949999999999996</v>
      </c>
      <c r="O104" s="228">
        <f t="shared" si="40"/>
        <v>5.8949999999999996</v>
      </c>
      <c r="P104" s="244">
        <f t="shared" si="41"/>
        <v>5.8949999999999996</v>
      </c>
      <c r="Q104" s="362"/>
      <c r="R104" s="362"/>
      <c r="S104" s="362"/>
      <c r="T104" s="364"/>
      <c r="U104" s="364"/>
      <c r="V104" s="364"/>
      <c r="W104" s="3"/>
      <c r="X104" s="3"/>
      <c r="Y104" s="221"/>
      <c r="Z104" s="221"/>
    </row>
    <row r="105" spans="1:26" x14ac:dyDescent="0.25">
      <c r="A105" s="3"/>
      <c r="B105" s="299"/>
      <c r="C105" s="401"/>
      <c r="D105" s="401"/>
      <c r="E105" s="401"/>
      <c r="F105" s="241" t="s">
        <v>129</v>
      </c>
      <c r="G105" s="224">
        <v>80</v>
      </c>
      <c r="H105" s="84">
        <v>0.2</v>
      </c>
      <c r="I105" s="84">
        <v>0.2</v>
      </c>
      <c r="J105" s="84">
        <v>0.2</v>
      </c>
      <c r="K105" s="84">
        <v>0.2</v>
      </c>
      <c r="L105" s="84">
        <v>0.2</v>
      </c>
      <c r="M105" s="84">
        <v>0.2</v>
      </c>
      <c r="N105" s="228">
        <f t="shared" si="39"/>
        <v>1.6E-2</v>
      </c>
      <c r="O105" s="228">
        <f t="shared" si="40"/>
        <v>1.6E-2</v>
      </c>
      <c r="P105" s="244">
        <f t="shared" si="41"/>
        <v>1.6E-2</v>
      </c>
      <c r="Q105" s="362"/>
      <c r="R105" s="362"/>
      <c r="S105" s="362"/>
      <c r="T105" s="364"/>
      <c r="U105" s="364"/>
      <c r="V105" s="364"/>
      <c r="W105" s="3"/>
      <c r="X105" s="3"/>
      <c r="Y105" s="221"/>
      <c r="Z105" s="221"/>
    </row>
    <row r="106" spans="1:26" x14ac:dyDescent="0.25">
      <c r="A106" s="3"/>
      <c r="B106" s="299"/>
      <c r="C106" s="401"/>
      <c r="D106" s="401"/>
      <c r="E106" s="401"/>
      <c r="F106" s="241" t="s">
        <v>130</v>
      </c>
      <c r="G106" s="224">
        <v>5650</v>
      </c>
      <c r="H106" s="224">
        <v>0.03</v>
      </c>
      <c r="I106" s="224">
        <v>0.03</v>
      </c>
      <c r="J106" s="224">
        <v>0.03</v>
      </c>
      <c r="K106" s="224">
        <v>0.03</v>
      </c>
      <c r="L106" s="224">
        <v>0.03</v>
      </c>
      <c r="M106" s="224">
        <v>0.03</v>
      </c>
      <c r="N106" s="228">
        <f t="shared" si="39"/>
        <v>0.16950000000000001</v>
      </c>
      <c r="O106" s="228">
        <f t="shared" si="40"/>
        <v>0.16950000000000001</v>
      </c>
      <c r="P106" s="244">
        <f t="shared" si="41"/>
        <v>0.16950000000000001</v>
      </c>
      <c r="Q106" s="362"/>
      <c r="R106" s="362"/>
      <c r="S106" s="362"/>
      <c r="T106" s="364"/>
      <c r="U106" s="364"/>
      <c r="V106" s="364"/>
      <c r="W106" s="3"/>
      <c r="X106" s="3"/>
      <c r="Y106" s="221"/>
      <c r="Z106" s="221"/>
    </row>
    <row r="107" spans="1:26" x14ac:dyDescent="0.25">
      <c r="A107" s="3"/>
      <c r="B107" s="375"/>
      <c r="C107" s="397"/>
      <c r="D107" s="397"/>
      <c r="E107" s="397"/>
      <c r="F107" s="241" t="s">
        <v>131</v>
      </c>
      <c r="G107" s="224">
        <v>517</v>
      </c>
      <c r="H107" s="81">
        <v>1</v>
      </c>
      <c r="I107" s="81">
        <v>1</v>
      </c>
      <c r="J107" s="81">
        <v>1</v>
      </c>
      <c r="K107" s="81">
        <v>1</v>
      </c>
      <c r="L107" s="81">
        <v>1</v>
      </c>
      <c r="M107" s="81">
        <v>1</v>
      </c>
      <c r="N107" s="228">
        <f t="shared" si="39"/>
        <v>0.51700000000000002</v>
      </c>
      <c r="O107" s="228">
        <f t="shared" si="40"/>
        <v>0.51700000000000002</v>
      </c>
      <c r="P107" s="244">
        <f t="shared" si="41"/>
        <v>0.51700000000000002</v>
      </c>
      <c r="Q107" s="355"/>
      <c r="R107" s="355"/>
      <c r="S107" s="355"/>
      <c r="T107" s="357"/>
      <c r="U107" s="357"/>
      <c r="V107" s="357"/>
      <c r="W107" s="3"/>
      <c r="X107" s="3"/>
      <c r="Y107" s="221"/>
      <c r="Z107" s="221"/>
    </row>
    <row r="108" spans="1:26" ht="15.75" x14ac:dyDescent="0.25">
      <c r="A108" s="3"/>
      <c r="B108" s="298" t="s">
        <v>97</v>
      </c>
      <c r="C108" s="396">
        <v>200</v>
      </c>
      <c r="D108" s="396">
        <v>200</v>
      </c>
      <c r="E108" s="396">
        <v>200</v>
      </c>
      <c r="F108" s="74" t="s">
        <v>42</v>
      </c>
      <c r="G108" s="224">
        <v>1488</v>
      </c>
      <c r="H108" s="81">
        <v>20</v>
      </c>
      <c r="I108" s="81">
        <v>20</v>
      </c>
      <c r="J108" s="81">
        <v>20</v>
      </c>
      <c r="K108" s="81">
        <v>20</v>
      </c>
      <c r="L108" s="81">
        <v>20</v>
      </c>
      <c r="M108" s="81">
        <v>20</v>
      </c>
      <c r="N108" s="226">
        <f t="shared" si="39"/>
        <v>29.76</v>
      </c>
      <c r="O108" s="224">
        <f t="shared" si="40"/>
        <v>29.76</v>
      </c>
      <c r="P108" s="91">
        <f t="shared" ref="P108:P109" si="43">H108*G108/1000</f>
        <v>29.76</v>
      </c>
      <c r="Q108" s="354">
        <f>SUM(N108:N109)</f>
        <v>33.160000000000004</v>
      </c>
      <c r="R108" s="354">
        <f t="shared" ref="R108:S108" si="44">SUM(O108:O109)</f>
        <v>33.160000000000004</v>
      </c>
      <c r="S108" s="354">
        <f t="shared" si="44"/>
        <v>33.160000000000004</v>
      </c>
      <c r="T108" s="356">
        <f>Q108*1.5</f>
        <v>49.740000000000009</v>
      </c>
      <c r="U108" s="356">
        <f>R108*1.5</f>
        <v>49.740000000000009</v>
      </c>
      <c r="V108" s="352">
        <f>S108*1.5</f>
        <v>49.740000000000009</v>
      </c>
      <c r="W108" s="3"/>
      <c r="X108" s="3"/>
      <c r="Y108" s="221"/>
      <c r="Z108" s="221"/>
    </row>
    <row r="109" spans="1:26" ht="15.75" x14ac:dyDescent="0.25">
      <c r="A109" s="3"/>
      <c r="B109" s="375"/>
      <c r="C109" s="397"/>
      <c r="D109" s="397"/>
      <c r="E109" s="397"/>
      <c r="F109" s="74" t="s">
        <v>38</v>
      </c>
      <c r="G109" s="224">
        <v>425</v>
      </c>
      <c r="H109" s="81">
        <v>8</v>
      </c>
      <c r="I109" s="81">
        <v>8</v>
      </c>
      <c r="J109" s="81">
        <v>8</v>
      </c>
      <c r="K109" s="81">
        <v>8</v>
      </c>
      <c r="L109" s="81">
        <v>8</v>
      </c>
      <c r="M109" s="81">
        <v>8</v>
      </c>
      <c r="N109" s="226">
        <f t="shared" si="39"/>
        <v>3.4</v>
      </c>
      <c r="O109" s="224">
        <f t="shared" si="40"/>
        <v>3.4</v>
      </c>
      <c r="P109" s="91">
        <f t="shared" si="43"/>
        <v>3.4</v>
      </c>
      <c r="Q109" s="355"/>
      <c r="R109" s="355"/>
      <c r="S109" s="355"/>
      <c r="T109" s="357"/>
      <c r="U109" s="357"/>
      <c r="V109" s="353"/>
      <c r="W109" s="3"/>
      <c r="X109" s="3"/>
      <c r="Y109" s="221"/>
      <c r="Z109" s="221"/>
    </row>
    <row r="110" spans="1:26" ht="30" x14ac:dyDescent="0.25">
      <c r="A110" s="3"/>
      <c r="B110" s="92" t="s">
        <v>110</v>
      </c>
      <c r="C110" s="93">
        <v>30</v>
      </c>
      <c r="D110" s="93">
        <v>50</v>
      </c>
      <c r="E110" s="93">
        <v>50</v>
      </c>
      <c r="F110" s="94" t="s">
        <v>110</v>
      </c>
      <c r="G110" s="225">
        <v>550</v>
      </c>
      <c r="H110" s="81">
        <v>30</v>
      </c>
      <c r="I110" s="81">
        <v>50</v>
      </c>
      <c r="J110" s="81">
        <v>50</v>
      </c>
      <c r="K110" s="81">
        <v>30</v>
      </c>
      <c r="L110" s="81">
        <v>50</v>
      </c>
      <c r="M110" s="81">
        <v>50</v>
      </c>
      <c r="N110" s="228">
        <f t="shared" si="39"/>
        <v>16.5</v>
      </c>
      <c r="O110" s="228">
        <f t="shared" si="40"/>
        <v>27.5</v>
      </c>
      <c r="P110" s="244">
        <f t="shared" ref="P110" si="45">J110*G110/1000</f>
        <v>27.5</v>
      </c>
      <c r="Q110" s="224">
        <f>SUM(N110)</f>
        <v>16.5</v>
      </c>
      <c r="R110" s="224">
        <f t="shared" ref="R110:S110" si="46">SUM(O110)</f>
        <v>27.5</v>
      </c>
      <c r="S110" s="224">
        <f t="shared" si="46"/>
        <v>27.5</v>
      </c>
      <c r="T110" s="224">
        <f>Q110*1.5</f>
        <v>24.75</v>
      </c>
      <c r="U110" s="224">
        <f>R110*1.5</f>
        <v>41.25</v>
      </c>
      <c r="V110" s="224">
        <f>S110*1.5</f>
        <v>41.25</v>
      </c>
      <c r="W110" s="3"/>
      <c r="X110" s="3"/>
      <c r="Y110" s="221"/>
      <c r="Z110" s="221"/>
    </row>
    <row r="111" spans="1:26" ht="15.75" thickBot="1" x14ac:dyDescent="0.3">
      <c r="A111" s="3"/>
      <c r="B111" s="447"/>
      <c r="C111" s="448"/>
      <c r="D111" s="448"/>
      <c r="E111" s="448"/>
      <c r="F111" s="448"/>
      <c r="G111" s="448"/>
      <c r="H111" s="448"/>
      <c r="I111" s="448"/>
      <c r="J111" s="448"/>
      <c r="K111" s="448"/>
      <c r="L111" s="448"/>
      <c r="M111" s="448"/>
      <c r="N111" s="448"/>
      <c r="O111" s="448"/>
      <c r="P111" s="449"/>
      <c r="Q111" s="128">
        <f t="shared" ref="Q111:V111" si="47">SUM(Q85:Q110)</f>
        <v>468.35850000000005</v>
      </c>
      <c r="R111" s="128">
        <f t="shared" si="47"/>
        <v>583.32399999999996</v>
      </c>
      <c r="S111" s="128">
        <f t="shared" si="47"/>
        <v>681.2444999999999</v>
      </c>
      <c r="T111" s="128">
        <f t="shared" si="47"/>
        <v>702.53775000000007</v>
      </c>
      <c r="U111" s="128">
        <f t="shared" si="47"/>
        <v>874.98599999999988</v>
      </c>
      <c r="V111" s="128">
        <f t="shared" si="47"/>
        <v>1021.86675</v>
      </c>
      <c r="W111" s="3"/>
      <c r="X111" s="3"/>
      <c r="Y111" s="221"/>
      <c r="Z111" s="221"/>
    </row>
    <row r="112" spans="1:26" ht="15.75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221"/>
      <c r="X112" s="221"/>
      <c r="Y112" s="221"/>
      <c r="Z112" s="221"/>
    </row>
    <row r="113" spans="1:26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21"/>
      <c r="X113" s="221"/>
      <c r="Y113" s="221"/>
      <c r="Z113" s="221"/>
    </row>
    <row r="114" spans="1:26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21"/>
      <c r="X114" s="221"/>
      <c r="Y114" s="221"/>
      <c r="Z114" s="221"/>
    </row>
    <row r="115" spans="1:26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21"/>
      <c r="X115" s="221"/>
      <c r="Y115" s="221"/>
      <c r="Z115" s="221"/>
    </row>
    <row r="116" spans="1:26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21"/>
      <c r="X116" s="221"/>
      <c r="Y116" s="221"/>
      <c r="Z116" s="221"/>
    </row>
    <row r="117" spans="1:26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6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6" x14ac:dyDescent="0.25">
      <c r="A119" s="2"/>
    </row>
    <row r="120" spans="1:26" x14ac:dyDescent="0.25">
      <c r="A120" s="2"/>
    </row>
    <row r="121" spans="1:26" x14ac:dyDescent="0.25">
      <c r="A121" s="2"/>
    </row>
    <row r="122" spans="1:26" x14ac:dyDescent="0.25">
      <c r="A122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P8"/>
    <mergeCell ref="B9:P9"/>
    <mergeCell ref="B46:B49"/>
    <mergeCell ref="C46:C49"/>
    <mergeCell ref="D46:D49"/>
    <mergeCell ref="E46:E49"/>
    <mergeCell ref="Q46:Q49"/>
    <mergeCell ref="R46:R49"/>
    <mergeCell ref="S46:S49"/>
    <mergeCell ref="T46:T49"/>
    <mergeCell ref="U46:U49"/>
    <mergeCell ref="V46:V49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26:P26"/>
    <mergeCell ref="B27:V27"/>
    <mergeCell ref="C50:C58"/>
    <mergeCell ref="D50:D58"/>
    <mergeCell ref="E50:E58"/>
    <mergeCell ref="Q50:Q58"/>
    <mergeCell ref="R50:R58"/>
    <mergeCell ref="S59:S60"/>
    <mergeCell ref="B44:P44"/>
    <mergeCell ref="B45:V45"/>
    <mergeCell ref="Q41:Q42"/>
    <mergeCell ref="R41:R42"/>
    <mergeCell ref="V59:V60"/>
    <mergeCell ref="T59:T60"/>
    <mergeCell ref="U59:U60"/>
    <mergeCell ref="S50:S58"/>
    <mergeCell ref="T50:T58"/>
    <mergeCell ref="U50:U58"/>
    <mergeCell ref="V50:V58"/>
    <mergeCell ref="B59:B60"/>
    <mergeCell ref="C59:C60"/>
    <mergeCell ref="D59:D60"/>
    <mergeCell ref="E59:E60"/>
    <mergeCell ref="Q59:Q60"/>
    <mergeCell ref="R59:R60"/>
    <mergeCell ref="B50:B58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S10:S15"/>
    <mergeCell ref="T10:T15"/>
    <mergeCell ref="U10:U15"/>
    <mergeCell ref="V10:V15"/>
    <mergeCell ref="B16:B20"/>
    <mergeCell ref="C16:C20"/>
    <mergeCell ref="D16:D20"/>
    <mergeCell ref="E16:E20"/>
    <mergeCell ref="Q16:Q20"/>
    <mergeCell ref="R16:R20"/>
    <mergeCell ref="B10:B15"/>
    <mergeCell ref="C10:C15"/>
    <mergeCell ref="D10:D15"/>
    <mergeCell ref="E10:E15"/>
    <mergeCell ref="Q10:Q15"/>
    <mergeCell ref="R10:R15"/>
    <mergeCell ref="S21:S23"/>
    <mergeCell ref="T21:T23"/>
    <mergeCell ref="U21:U23"/>
    <mergeCell ref="V21:V23"/>
    <mergeCell ref="B63:P63"/>
    <mergeCell ref="B64:P64"/>
    <mergeCell ref="S16:S20"/>
    <mergeCell ref="T16:T20"/>
    <mergeCell ref="U16:U20"/>
    <mergeCell ref="V16:V20"/>
    <mergeCell ref="B21:B23"/>
    <mergeCell ref="C21:C23"/>
    <mergeCell ref="D21:D23"/>
    <mergeCell ref="E21:E23"/>
    <mergeCell ref="Q21:Q23"/>
    <mergeCell ref="R21:R23"/>
    <mergeCell ref="S38:S40"/>
    <mergeCell ref="T38:T40"/>
    <mergeCell ref="U38:U40"/>
    <mergeCell ref="V38:V40"/>
    <mergeCell ref="B41:B42"/>
    <mergeCell ref="C41:C42"/>
    <mergeCell ref="D41:D42"/>
    <mergeCell ref="E41:E42"/>
    <mergeCell ref="S65:S71"/>
    <mergeCell ref="T65:T71"/>
    <mergeCell ref="U65:U71"/>
    <mergeCell ref="V65:V71"/>
    <mergeCell ref="B72:B75"/>
    <mergeCell ref="C72:C75"/>
    <mergeCell ref="D72:D75"/>
    <mergeCell ref="E72:E75"/>
    <mergeCell ref="Q72:Q75"/>
    <mergeCell ref="R72:R75"/>
    <mergeCell ref="B65:B71"/>
    <mergeCell ref="C65:C71"/>
    <mergeCell ref="D65:D71"/>
    <mergeCell ref="E65:E71"/>
    <mergeCell ref="Q65:Q71"/>
    <mergeCell ref="R65:R71"/>
    <mergeCell ref="S72:S75"/>
    <mergeCell ref="T72:T75"/>
    <mergeCell ref="U72:U75"/>
    <mergeCell ref="V72:V75"/>
    <mergeCell ref="V80:V81"/>
    <mergeCell ref="B83:P83"/>
    <mergeCell ref="B84:P84"/>
    <mergeCell ref="S76:S78"/>
    <mergeCell ref="T76:T78"/>
    <mergeCell ref="U76:U78"/>
    <mergeCell ref="V76:V78"/>
    <mergeCell ref="B80:B81"/>
    <mergeCell ref="C80:C81"/>
    <mergeCell ref="D80:D81"/>
    <mergeCell ref="E80:E81"/>
    <mergeCell ref="Q80:Q81"/>
    <mergeCell ref="R80:R81"/>
    <mergeCell ref="B76:B78"/>
    <mergeCell ref="C76:C78"/>
    <mergeCell ref="D76:D78"/>
    <mergeCell ref="E76:E78"/>
    <mergeCell ref="Q76:Q78"/>
    <mergeCell ref="R76:R78"/>
    <mergeCell ref="S80:S81"/>
    <mergeCell ref="T80:T81"/>
    <mergeCell ref="U80:U81"/>
    <mergeCell ref="S85:S89"/>
    <mergeCell ref="T85:T89"/>
    <mergeCell ref="U85:U89"/>
    <mergeCell ref="V85:V89"/>
    <mergeCell ref="B90:B96"/>
    <mergeCell ref="C90:C96"/>
    <mergeCell ref="D90:D96"/>
    <mergeCell ref="E90:E96"/>
    <mergeCell ref="Q90:Q96"/>
    <mergeCell ref="R90:R96"/>
    <mergeCell ref="B85:B89"/>
    <mergeCell ref="C85:C89"/>
    <mergeCell ref="D85:D89"/>
    <mergeCell ref="E85:E89"/>
    <mergeCell ref="Q85:Q89"/>
    <mergeCell ref="R85:R89"/>
    <mergeCell ref="S90:S96"/>
    <mergeCell ref="T90:T96"/>
    <mergeCell ref="U90:U96"/>
    <mergeCell ref="V90:V96"/>
    <mergeCell ref="V108:V109"/>
    <mergeCell ref="B111:P111"/>
    <mergeCell ref="S97:S107"/>
    <mergeCell ref="T97:T107"/>
    <mergeCell ref="U97:U107"/>
    <mergeCell ref="V97:V107"/>
    <mergeCell ref="B108:B109"/>
    <mergeCell ref="C108:C109"/>
    <mergeCell ref="D108:D109"/>
    <mergeCell ref="E108:E109"/>
    <mergeCell ref="Q108:Q109"/>
    <mergeCell ref="R108:R109"/>
    <mergeCell ref="B97:B107"/>
    <mergeCell ref="C97:C107"/>
    <mergeCell ref="D97:D107"/>
    <mergeCell ref="E97:E107"/>
    <mergeCell ref="Q97:Q107"/>
    <mergeCell ref="R97:R107"/>
    <mergeCell ref="S108:S109"/>
    <mergeCell ref="T108:T109"/>
    <mergeCell ref="U108:U109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FA4C-9668-44EF-B9AC-C65B29368F03}">
  <dimension ref="B1:Z120"/>
  <sheetViews>
    <sheetView view="pageBreakPreview" topLeftCell="A4" zoomScale="98" zoomScaleNormal="98" zoomScaleSheetLayoutView="98" workbookViewId="0">
      <selection activeCell="F65" sqref="F64:W70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hidden="1" customWidth="1" outlineLevel="1"/>
    <col min="15" max="16" width="9.140625" hidden="1" customWidth="1" outlineLevel="1"/>
    <col min="17" max="17" width="7.7109375" hidden="1" customWidth="1" outlineLevel="1"/>
    <col min="18" max="19" width="0" hidden="1" customWidth="1" outlineLevel="1"/>
    <col min="20" max="20" width="7.7109375" hidden="1" customWidth="1" outlineLevel="1"/>
    <col min="21" max="21" width="9.28515625" hidden="1" customWidth="1" outlineLevel="1"/>
    <col min="22" max="22" width="9.7109375" hidden="1" customWidth="1" outlineLevel="1"/>
    <col min="23" max="23" width="9.140625" collapsed="1"/>
  </cols>
  <sheetData>
    <row r="1" spans="2:26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2:26" x14ac:dyDescent="0.25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3"/>
      <c r="S2" s="3"/>
      <c r="T2" s="3"/>
      <c r="U2" s="3"/>
      <c r="V2" s="3"/>
      <c r="W2" s="221"/>
      <c r="X2" s="221"/>
      <c r="Y2" s="221"/>
      <c r="Z2" s="221"/>
    </row>
    <row r="3" spans="2:26" x14ac:dyDescent="0.2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3"/>
      <c r="S3" s="3"/>
      <c r="T3" s="3"/>
      <c r="U3" s="3"/>
      <c r="V3" s="3"/>
      <c r="W3" s="221"/>
      <c r="X3" s="221"/>
      <c r="Y3" s="221"/>
      <c r="Z3" s="221"/>
    </row>
    <row r="4" spans="2:26" x14ac:dyDescent="0.25">
      <c r="B4" s="79" t="s">
        <v>143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"/>
      <c r="S4" s="3"/>
      <c r="T4" s="3"/>
      <c r="U4" s="3"/>
      <c r="V4" s="3"/>
      <c r="W4" s="221"/>
      <c r="X4" s="221"/>
      <c r="Y4" s="221"/>
      <c r="Z4" s="221"/>
    </row>
    <row r="5" spans="2:26" ht="15.75" thickBot="1" x14ac:dyDescent="0.3"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"/>
      <c r="S5" s="3"/>
      <c r="T5" s="3"/>
      <c r="U5" s="3"/>
      <c r="V5" s="3"/>
      <c r="W5" s="221"/>
      <c r="X5" s="221"/>
      <c r="Y5" s="221"/>
      <c r="Z5" s="221"/>
    </row>
    <row r="6" spans="2:26" ht="27.75" customHeight="1" x14ac:dyDescent="0.25">
      <c r="B6" s="404" t="s">
        <v>0</v>
      </c>
      <c r="C6" s="406" t="s">
        <v>1</v>
      </c>
      <c r="D6" s="406"/>
      <c r="E6" s="406"/>
      <c r="F6" s="406" t="s">
        <v>2</v>
      </c>
      <c r="G6" s="408" t="s">
        <v>3</v>
      </c>
      <c r="H6" s="406" t="s">
        <v>4</v>
      </c>
      <c r="I6" s="406"/>
      <c r="J6" s="406"/>
      <c r="K6" s="406" t="s">
        <v>5</v>
      </c>
      <c r="L6" s="406"/>
      <c r="M6" s="406"/>
      <c r="N6" s="406" t="s">
        <v>108</v>
      </c>
      <c r="O6" s="406"/>
      <c r="P6" s="406"/>
      <c r="Q6" s="379" t="s">
        <v>6</v>
      </c>
      <c r="R6" s="379"/>
      <c r="S6" s="380"/>
      <c r="T6" s="381" t="s">
        <v>109</v>
      </c>
      <c r="U6" s="381"/>
      <c r="V6" s="382"/>
      <c r="W6" s="221"/>
      <c r="X6" s="221"/>
      <c r="Y6" s="221"/>
      <c r="Z6" s="221"/>
    </row>
    <row r="7" spans="2:26" ht="29.25" thickBot="1" x14ac:dyDescent="0.3">
      <c r="B7" s="405"/>
      <c r="C7" s="215" t="s">
        <v>13</v>
      </c>
      <c r="D7" s="215" t="s">
        <v>7</v>
      </c>
      <c r="E7" s="215" t="s">
        <v>8</v>
      </c>
      <c r="F7" s="407"/>
      <c r="G7" s="409"/>
      <c r="H7" s="215" t="s">
        <v>13</v>
      </c>
      <c r="I7" s="215" t="s">
        <v>7</v>
      </c>
      <c r="J7" s="215" t="s">
        <v>8</v>
      </c>
      <c r="K7" s="215" t="s">
        <v>13</v>
      </c>
      <c r="L7" s="215" t="s">
        <v>7</v>
      </c>
      <c r="M7" s="215" t="s">
        <v>8</v>
      </c>
      <c r="N7" s="215" t="s">
        <v>13</v>
      </c>
      <c r="O7" s="215" t="s">
        <v>7</v>
      </c>
      <c r="P7" s="80" t="s">
        <v>8</v>
      </c>
      <c r="Q7" s="215" t="s">
        <v>13</v>
      </c>
      <c r="R7" s="215" t="s">
        <v>7</v>
      </c>
      <c r="S7" s="80" t="s">
        <v>8</v>
      </c>
      <c r="T7" s="215" t="s">
        <v>13</v>
      </c>
      <c r="U7" s="215" t="s">
        <v>7</v>
      </c>
      <c r="V7" s="80" t="s">
        <v>8</v>
      </c>
      <c r="W7" s="221"/>
      <c r="X7" s="221"/>
      <c r="Y7" s="221"/>
      <c r="Z7" s="221"/>
    </row>
    <row r="8" spans="2:26" ht="15.75" thickBot="1" x14ac:dyDescent="0.3">
      <c r="B8" s="383" t="s">
        <v>111</v>
      </c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5"/>
      <c r="W8" s="221"/>
      <c r="X8" s="221"/>
      <c r="Y8" s="221"/>
      <c r="Z8" s="221"/>
    </row>
    <row r="9" spans="2:26" ht="18.75" customHeight="1" thickBot="1" x14ac:dyDescent="0.3">
      <c r="B9" s="376" t="s">
        <v>9</v>
      </c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8"/>
      <c r="W9" s="221"/>
      <c r="X9" s="221"/>
      <c r="Y9" s="221"/>
      <c r="Z9" s="221"/>
    </row>
    <row r="10" spans="2:26" ht="18.75" customHeight="1" x14ac:dyDescent="0.25">
      <c r="B10" s="453" t="s">
        <v>145</v>
      </c>
      <c r="C10" s="308" t="s">
        <v>24</v>
      </c>
      <c r="D10" s="308" t="s">
        <v>25</v>
      </c>
      <c r="E10" s="308" t="s">
        <v>26</v>
      </c>
      <c r="F10" s="134" t="s">
        <v>10</v>
      </c>
      <c r="G10" s="216">
        <v>219</v>
      </c>
      <c r="H10" s="213">
        <v>70</v>
      </c>
      <c r="I10" s="99">
        <v>90</v>
      </c>
      <c r="J10" s="99">
        <v>115</v>
      </c>
      <c r="K10" s="99">
        <v>55</v>
      </c>
      <c r="L10" s="99">
        <v>66</v>
      </c>
      <c r="M10" s="99">
        <v>92</v>
      </c>
      <c r="N10" s="211">
        <f>H10*G10/1000</f>
        <v>15.33</v>
      </c>
      <c r="O10" s="211">
        <f>I10*G10/1000</f>
        <v>19.71</v>
      </c>
      <c r="P10" s="115">
        <f>J10*G10/1000</f>
        <v>25.184999999999999</v>
      </c>
      <c r="Q10" s="354">
        <f>SUM(N10:N13)</f>
        <v>52.696999999999996</v>
      </c>
      <c r="R10" s="354">
        <f t="shared" ref="R10:S10" si="0">SUM(O10:O13)</f>
        <v>73.652999999999992</v>
      </c>
      <c r="S10" s="354">
        <f t="shared" si="0"/>
        <v>104.11799999999999</v>
      </c>
      <c r="T10" s="354">
        <f>Q10*1.5</f>
        <v>79.04549999999999</v>
      </c>
      <c r="U10" s="354">
        <f>R10*1.5</f>
        <v>110.47949999999999</v>
      </c>
      <c r="V10" s="354">
        <f>S10*1.5</f>
        <v>156.17699999999999</v>
      </c>
      <c r="W10" s="221"/>
      <c r="X10" s="221"/>
      <c r="Y10" s="221"/>
      <c r="Z10" s="221"/>
    </row>
    <row r="11" spans="2:26" ht="18.75" customHeight="1" x14ac:dyDescent="0.25">
      <c r="B11" s="454"/>
      <c r="C11" s="309"/>
      <c r="D11" s="309"/>
      <c r="E11" s="309"/>
      <c r="F11" s="74" t="s">
        <v>120</v>
      </c>
      <c r="G11" s="117">
        <v>4998</v>
      </c>
      <c r="H11" s="203">
        <v>7</v>
      </c>
      <c r="I11" s="81">
        <v>10</v>
      </c>
      <c r="J11" s="81">
        <v>15</v>
      </c>
      <c r="K11" s="81">
        <v>7</v>
      </c>
      <c r="L11" s="81">
        <v>10</v>
      </c>
      <c r="M11" s="81">
        <v>15</v>
      </c>
      <c r="N11" s="204">
        <f t="shared" ref="N11:N13" si="1">H11*G11/1000</f>
        <v>34.985999999999997</v>
      </c>
      <c r="O11" s="204">
        <f t="shared" ref="O11:O13" si="2">I11*G11/1000</f>
        <v>49.98</v>
      </c>
      <c r="P11" s="204">
        <f t="shared" ref="P11:P13" si="3">J11*G11/1000</f>
        <v>74.97</v>
      </c>
      <c r="Q11" s="362"/>
      <c r="R11" s="362"/>
      <c r="S11" s="362"/>
      <c r="T11" s="362"/>
      <c r="U11" s="362"/>
      <c r="V11" s="362"/>
      <c r="W11" s="221"/>
      <c r="X11" s="221"/>
      <c r="Y11" s="221"/>
      <c r="Z11" s="221"/>
    </row>
    <row r="12" spans="2:26" ht="18.75" customHeight="1" x14ac:dyDescent="0.25">
      <c r="B12" s="454"/>
      <c r="C12" s="309"/>
      <c r="D12" s="309"/>
      <c r="E12" s="309"/>
      <c r="F12" s="73" t="s">
        <v>12</v>
      </c>
      <c r="G12" s="204">
        <v>791</v>
      </c>
      <c r="H12" s="203">
        <v>3</v>
      </c>
      <c r="I12" s="203">
        <v>5</v>
      </c>
      <c r="J12" s="203">
        <v>5</v>
      </c>
      <c r="K12" s="203">
        <v>3</v>
      </c>
      <c r="L12" s="203">
        <v>5</v>
      </c>
      <c r="M12" s="203">
        <v>5</v>
      </c>
      <c r="N12" s="204">
        <f t="shared" si="1"/>
        <v>2.3730000000000002</v>
      </c>
      <c r="O12" s="204">
        <f t="shared" si="2"/>
        <v>3.9550000000000001</v>
      </c>
      <c r="P12" s="204">
        <f t="shared" si="3"/>
        <v>3.9550000000000001</v>
      </c>
      <c r="Q12" s="362"/>
      <c r="R12" s="362"/>
      <c r="S12" s="362"/>
      <c r="T12" s="362"/>
      <c r="U12" s="362"/>
      <c r="V12" s="362"/>
      <c r="W12" s="221"/>
      <c r="X12" s="221"/>
      <c r="Y12" s="221"/>
      <c r="Z12" s="221"/>
    </row>
    <row r="13" spans="2:26" ht="15" customHeight="1" x14ac:dyDescent="0.25">
      <c r="B13" s="455"/>
      <c r="C13" s="310"/>
      <c r="D13" s="310"/>
      <c r="E13" s="310"/>
      <c r="F13" s="74" t="s">
        <v>28</v>
      </c>
      <c r="G13" s="204">
        <v>80</v>
      </c>
      <c r="H13" s="203">
        <v>0.1</v>
      </c>
      <c r="I13" s="203">
        <v>0.1</v>
      </c>
      <c r="J13" s="203">
        <v>0.1</v>
      </c>
      <c r="K13" s="203">
        <v>0.1</v>
      </c>
      <c r="L13" s="203">
        <v>0.1</v>
      </c>
      <c r="M13" s="203">
        <v>0.1</v>
      </c>
      <c r="N13" s="204">
        <f t="shared" si="1"/>
        <v>8.0000000000000002E-3</v>
      </c>
      <c r="O13" s="204">
        <f t="shared" si="2"/>
        <v>8.0000000000000002E-3</v>
      </c>
      <c r="P13" s="204">
        <f t="shared" si="3"/>
        <v>8.0000000000000002E-3</v>
      </c>
      <c r="Q13" s="355"/>
      <c r="R13" s="355"/>
      <c r="S13" s="355"/>
      <c r="T13" s="355"/>
      <c r="U13" s="355"/>
      <c r="V13" s="355"/>
      <c r="W13" s="221"/>
      <c r="X13" s="221"/>
      <c r="Y13" s="221"/>
      <c r="Z13" s="221"/>
    </row>
    <row r="14" spans="2:26" ht="16.5" customHeight="1" x14ac:dyDescent="0.25">
      <c r="B14" s="299" t="s">
        <v>118</v>
      </c>
      <c r="C14" s="309" t="s">
        <v>46</v>
      </c>
      <c r="D14" s="309" t="s">
        <v>47</v>
      </c>
      <c r="E14" s="309" t="s">
        <v>48</v>
      </c>
      <c r="F14" s="147" t="s">
        <v>53</v>
      </c>
      <c r="G14" s="206">
        <v>1500</v>
      </c>
      <c r="H14" s="127">
        <v>85</v>
      </c>
      <c r="I14" s="127">
        <v>98</v>
      </c>
      <c r="J14" s="127">
        <v>105</v>
      </c>
      <c r="K14" s="127">
        <v>79</v>
      </c>
      <c r="L14" s="127">
        <v>83</v>
      </c>
      <c r="M14" s="127">
        <v>99</v>
      </c>
      <c r="N14" s="206">
        <f t="shared" ref="N14:N23" si="4">H14*G14/1000</f>
        <v>127.5</v>
      </c>
      <c r="O14" s="206">
        <f t="shared" ref="O14:O23" si="5">I14*G14/1000</f>
        <v>147</v>
      </c>
      <c r="P14" s="206">
        <f t="shared" ref="P14:P23" si="6">J14*G14/1000</f>
        <v>157.5</v>
      </c>
      <c r="Q14" s="359">
        <f>SUM(N14:N19)</f>
        <v>169.941</v>
      </c>
      <c r="R14" s="359">
        <f t="shared" ref="R14:S14" si="7">SUM(O14:O19)</f>
        <v>194.09700000000001</v>
      </c>
      <c r="S14" s="359">
        <f t="shared" si="7"/>
        <v>211.68099999999998</v>
      </c>
      <c r="T14" s="354">
        <f>(Q14*1.5)</f>
        <v>254.91149999999999</v>
      </c>
      <c r="U14" s="354">
        <f>(R14*1.5)</f>
        <v>291.14550000000003</v>
      </c>
      <c r="V14" s="354">
        <f>(S14*1.5)</f>
        <v>317.52149999999995</v>
      </c>
      <c r="W14" s="221"/>
      <c r="X14" s="221"/>
      <c r="Y14" s="221"/>
      <c r="Z14" s="221"/>
    </row>
    <row r="15" spans="2:26" x14ac:dyDescent="0.25">
      <c r="B15" s="299"/>
      <c r="C15" s="309"/>
      <c r="D15" s="309"/>
      <c r="E15" s="309"/>
      <c r="F15" s="73" t="s">
        <v>52</v>
      </c>
      <c r="G15" s="204">
        <v>632</v>
      </c>
      <c r="H15" s="81">
        <v>45</v>
      </c>
      <c r="I15" s="81">
        <v>50</v>
      </c>
      <c r="J15" s="81">
        <v>55</v>
      </c>
      <c r="K15" s="81">
        <v>45</v>
      </c>
      <c r="L15" s="81">
        <v>50</v>
      </c>
      <c r="M15" s="81">
        <v>55</v>
      </c>
      <c r="N15" s="204">
        <f t="shared" si="4"/>
        <v>28.44</v>
      </c>
      <c r="O15" s="204">
        <f t="shared" si="5"/>
        <v>31.6</v>
      </c>
      <c r="P15" s="204">
        <f t="shared" si="6"/>
        <v>34.76</v>
      </c>
      <c r="Q15" s="359"/>
      <c r="R15" s="359"/>
      <c r="S15" s="359"/>
      <c r="T15" s="362"/>
      <c r="U15" s="362"/>
      <c r="V15" s="362"/>
      <c r="W15" s="221"/>
      <c r="X15" s="221"/>
      <c r="Y15" s="221"/>
      <c r="Z15" s="221"/>
    </row>
    <row r="16" spans="2:26" x14ac:dyDescent="0.25">
      <c r="B16" s="299"/>
      <c r="C16" s="309"/>
      <c r="D16" s="309"/>
      <c r="E16" s="309"/>
      <c r="F16" s="73" t="s">
        <v>12</v>
      </c>
      <c r="G16" s="204">
        <v>791</v>
      </c>
      <c r="H16" s="81">
        <v>5</v>
      </c>
      <c r="I16" s="81">
        <v>5</v>
      </c>
      <c r="J16" s="81">
        <v>7</v>
      </c>
      <c r="K16" s="81">
        <v>5</v>
      </c>
      <c r="L16" s="81">
        <v>45</v>
      </c>
      <c r="M16" s="81">
        <v>7</v>
      </c>
      <c r="N16" s="204">
        <f t="shared" si="4"/>
        <v>3.9550000000000001</v>
      </c>
      <c r="O16" s="204">
        <f t="shared" si="5"/>
        <v>3.9550000000000001</v>
      </c>
      <c r="P16" s="204">
        <f t="shared" si="6"/>
        <v>5.5369999999999999</v>
      </c>
      <c r="Q16" s="359"/>
      <c r="R16" s="359"/>
      <c r="S16" s="359"/>
      <c r="T16" s="362"/>
      <c r="U16" s="362"/>
      <c r="V16" s="362"/>
      <c r="W16" s="221"/>
      <c r="X16" s="221"/>
      <c r="Y16" s="221"/>
      <c r="Z16" s="221"/>
    </row>
    <row r="17" spans="2:26" x14ac:dyDescent="0.25">
      <c r="B17" s="299"/>
      <c r="C17" s="309"/>
      <c r="D17" s="309"/>
      <c r="E17" s="309"/>
      <c r="F17" s="73" t="s">
        <v>10</v>
      </c>
      <c r="G17" s="204">
        <v>219</v>
      </c>
      <c r="H17" s="81">
        <v>30</v>
      </c>
      <c r="I17" s="81">
        <v>34</v>
      </c>
      <c r="J17" s="81">
        <v>40</v>
      </c>
      <c r="K17" s="81">
        <v>26</v>
      </c>
      <c r="L17" s="81">
        <v>29</v>
      </c>
      <c r="M17" s="81">
        <v>33</v>
      </c>
      <c r="N17" s="204">
        <f t="shared" si="4"/>
        <v>6.57</v>
      </c>
      <c r="O17" s="204">
        <f t="shared" si="5"/>
        <v>7.4459999999999997</v>
      </c>
      <c r="P17" s="204">
        <f t="shared" si="6"/>
        <v>8.76</v>
      </c>
      <c r="Q17" s="359"/>
      <c r="R17" s="359"/>
      <c r="S17" s="359"/>
      <c r="T17" s="362"/>
      <c r="U17" s="362"/>
      <c r="V17" s="362"/>
      <c r="W17" s="221"/>
      <c r="X17" s="221"/>
      <c r="Y17" s="221"/>
      <c r="Z17" s="221"/>
    </row>
    <row r="18" spans="2:26" x14ac:dyDescent="0.25">
      <c r="B18" s="299"/>
      <c r="C18" s="309"/>
      <c r="D18" s="309"/>
      <c r="E18" s="309"/>
      <c r="F18" s="73" t="s">
        <v>11</v>
      </c>
      <c r="G18" s="204">
        <v>204</v>
      </c>
      <c r="H18" s="81">
        <v>17</v>
      </c>
      <c r="I18" s="81">
        <v>20</v>
      </c>
      <c r="J18" s="81">
        <v>25</v>
      </c>
      <c r="K18" s="81">
        <v>12</v>
      </c>
      <c r="L18" s="81">
        <v>17</v>
      </c>
      <c r="M18" s="81">
        <v>21</v>
      </c>
      <c r="N18" s="204">
        <f t="shared" si="4"/>
        <v>3.468</v>
      </c>
      <c r="O18" s="204">
        <f t="shared" si="5"/>
        <v>4.08</v>
      </c>
      <c r="P18" s="204">
        <f t="shared" si="6"/>
        <v>5.0999999999999996</v>
      </c>
      <c r="Q18" s="359"/>
      <c r="R18" s="359"/>
      <c r="S18" s="359"/>
      <c r="T18" s="362"/>
      <c r="U18" s="362"/>
      <c r="V18" s="362"/>
      <c r="W18" s="221"/>
      <c r="X18" s="221"/>
      <c r="Y18" s="221"/>
      <c r="Z18" s="221"/>
    </row>
    <row r="19" spans="2:26" ht="15.75" x14ac:dyDescent="0.25">
      <c r="B19" s="375"/>
      <c r="C19" s="310"/>
      <c r="D19" s="310"/>
      <c r="E19" s="310"/>
      <c r="F19" s="74" t="s">
        <v>28</v>
      </c>
      <c r="G19" s="204">
        <v>80</v>
      </c>
      <c r="H19" s="84">
        <v>0.1</v>
      </c>
      <c r="I19" s="84">
        <v>0.2</v>
      </c>
      <c r="J19" s="84">
        <v>0.3</v>
      </c>
      <c r="K19" s="84">
        <v>0.1</v>
      </c>
      <c r="L19" s="84">
        <v>0.2</v>
      </c>
      <c r="M19" s="84">
        <v>0.3</v>
      </c>
      <c r="N19" s="204">
        <f t="shared" si="4"/>
        <v>8.0000000000000002E-3</v>
      </c>
      <c r="O19" s="204">
        <f t="shared" si="5"/>
        <v>1.6E-2</v>
      </c>
      <c r="P19" s="204">
        <f t="shared" si="6"/>
        <v>2.4E-2</v>
      </c>
      <c r="Q19" s="359"/>
      <c r="R19" s="359"/>
      <c r="S19" s="359"/>
      <c r="T19" s="355"/>
      <c r="U19" s="355"/>
      <c r="V19" s="355"/>
      <c r="W19" s="221"/>
      <c r="X19" s="221"/>
      <c r="Y19" s="221"/>
      <c r="Z19" s="221"/>
    </row>
    <row r="20" spans="2:26" ht="15.75" x14ac:dyDescent="0.25">
      <c r="B20" s="368" t="s">
        <v>68</v>
      </c>
      <c r="C20" s="301" t="s">
        <v>46</v>
      </c>
      <c r="D20" s="301" t="s">
        <v>46</v>
      </c>
      <c r="E20" s="301" t="s">
        <v>46</v>
      </c>
      <c r="F20" s="74" t="s">
        <v>69</v>
      </c>
      <c r="G20" s="204">
        <v>5050</v>
      </c>
      <c r="H20" s="84">
        <v>0.1</v>
      </c>
      <c r="I20" s="84">
        <v>0.1</v>
      </c>
      <c r="J20" s="84">
        <v>0.1</v>
      </c>
      <c r="K20" s="81">
        <v>50</v>
      </c>
      <c r="L20" s="81">
        <v>50</v>
      </c>
      <c r="M20" s="81">
        <v>50</v>
      </c>
      <c r="N20" s="204">
        <f t="shared" si="4"/>
        <v>0.505</v>
      </c>
      <c r="O20" s="204">
        <f t="shared" si="5"/>
        <v>0.505</v>
      </c>
      <c r="P20" s="204">
        <f t="shared" si="6"/>
        <v>0.505</v>
      </c>
      <c r="Q20" s="359">
        <f>SUM(N20:N21)</f>
        <v>1.7799999999999998</v>
      </c>
      <c r="R20" s="359">
        <f t="shared" ref="R20:S20" si="8">SUM(O20:O21)</f>
        <v>1.7799999999999998</v>
      </c>
      <c r="S20" s="359">
        <f t="shared" si="8"/>
        <v>1.7799999999999998</v>
      </c>
      <c r="T20" s="354">
        <f>(Q20*1.5)</f>
        <v>2.67</v>
      </c>
      <c r="U20" s="354">
        <f>(R20*1.5)</f>
        <v>2.67</v>
      </c>
      <c r="V20" s="354">
        <f>(S20*1.5)</f>
        <v>2.67</v>
      </c>
      <c r="W20" s="221"/>
      <c r="X20" s="221"/>
      <c r="Y20" s="221"/>
      <c r="Z20" s="221"/>
    </row>
    <row r="21" spans="2:26" ht="15.75" x14ac:dyDescent="0.25">
      <c r="B21" s="368"/>
      <c r="C21" s="301"/>
      <c r="D21" s="301"/>
      <c r="E21" s="301"/>
      <c r="F21" s="74" t="s">
        <v>32</v>
      </c>
      <c r="G21" s="204">
        <v>425</v>
      </c>
      <c r="H21" s="81">
        <v>3</v>
      </c>
      <c r="I21" s="81">
        <v>3</v>
      </c>
      <c r="J21" s="81">
        <v>3</v>
      </c>
      <c r="K21" s="81">
        <v>3</v>
      </c>
      <c r="L21" s="81">
        <v>3</v>
      </c>
      <c r="M21" s="81">
        <v>3</v>
      </c>
      <c r="N21" s="204">
        <f t="shared" si="4"/>
        <v>1.2749999999999999</v>
      </c>
      <c r="O21" s="204">
        <f t="shared" si="5"/>
        <v>1.2749999999999999</v>
      </c>
      <c r="P21" s="204">
        <f t="shared" si="6"/>
        <v>1.2749999999999999</v>
      </c>
      <c r="Q21" s="359"/>
      <c r="R21" s="359"/>
      <c r="S21" s="359"/>
      <c r="T21" s="355"/>
      <c r="U21" s="355"/>
      <c r="V21" s="355"/>
      <c r="W21" s="221"/>
      <c r="X21" s="221"/>
      <c r="Y21" s="221"/>
      <c r="Z21" s="221"/>
    </row>
    <row r="22" spans="2:26" ht="15.75" x14ac:dyDescent="0.25">
      <c r="B22" s="89" t="s">
        <v>67</v>
      </c>
      <c r="C22" s="90">
        <v>120</v>
      </c>
      <c r="D22" s="90">
        <v>120</v>
      </c>
      <c r="E22" s="90">
        <v>120</v>
      </c>
      <c r="F22" s="74" t="s">
        <v>51</v>
      </c>
      <c r="G22" s="204">
        <v>751</v>
      </c>
      <c r="H22" s="81">
        <v>150</v>
      </c>
      <c r="I22" s="81">
        <v>150</v>
      </c>
      <c r="J22" s="81">
        <v>150</v>
      </c>
      <c r="K22" s="81">
        <v>120</v>
      </c>
      <c r="L22" s="81">
        <v>120</v>
      </c>
      <c r="M22" s="81">
        <v>120</v>
      </c>
      <c r="N22" s="204">
        <f t="shared" si="4"/>
        <v>112.65</v>
      </c>
      <c r="O22" s="204">
        <f t="shared" si="5"/>
        <v>112.65</v>
      </c>
      <c r="P22" s="91">
        <f t="shared" si="6"/>
        <v>112.65</v>
      </c>
      <c r="Q22" s="204">
        <f>SUM(N22)</f>
        <v>112.65</v>
      </c>
      <c r="R22" s="204">
        <f t="shared" ref="R22:S23" si="9">SUM(O22)</f>
        <v>112.65</v>
      </c>
      <c r="S22" s="204">
        <f t="shared" si="9"/>
        <v>112.65</v>
      </c>
      <c r="T22" s="204">
        <f t="shared" ref="T22:V23" si="10">(Q22*1.5)</f>
        <v>168.97500000000002</v>
      </c>
      <c r="U22" s="204">
        <f t="shared" si="10"/>
        <v>168.97500000000002</v>
      </c>
      <c r="V22" s="204">
        <f t="shared" si="10"/>
        <v>168.97500000000002</v>
      </c>
      <c r="W22" s="221"/>
      <c r="X22" s="221"/>
      <c r="Y22" s="221"/>
      <c r="Z22" s="221"/>
    </row>
    <row r="23" spans="2:26" ht="30.75" thickBot="1" x14ac:dyDescent="0.3">
      <c r="B23" s="106" t="s">
        <v>110</v>
      </c>
      <c r="C23" s="107">
        <v>30</v>
      </c>
      <c r="D23" s="107">
        <v>50</v>
      </c>
      <c r="E23" s="107">
        <v>50</v>
      </c>
      <c r="F23" s="108" t="s">
        <v>110</v>
      </c>
      <c r="G23" s="111">
        <v>550</v>
      </c>
      <c r="H23" s="110">
        <v>30</v>
      </c>
      <c r="I23" s="110">
        <v>50</v>
      </c>
      <c r="J23" s="110">
        <v>50</v>
      </c>
      <c r="K23" s="110">
        <v>30</v>
      </c>
      <c r="L23" s="110">
        <v>50</v>
      </c>
      <c r="M23" s="110">
        <v>50</v>
      </c>
      <c r="N23" s="111">
        <f t="shared" si="4"/>
        <v>16.5</v>
      </c>
      <c r="O23" s="111">
        <f t="shared" si="5"/>
        <v>27.5</v>
      </c>
      <c r="P23" s="112">
        <f t="shared" si="6"/>
        <v>27.5</v>
      </c>
      <c r="Q23" s="205">
        <f>SUM(N23)</f>
        <v>16.5</v>
      </c>
      <c r="R23" s="205">
        <f t="shared" si="9"/>
        <v>27.5</v>
      </c>
      <c r="S23" s="205">
        <f t="shared" si="9"/>
        <v>27.5</v>
      </c>
      <c r="T23" s="204">
        <f t="shared" si="10"/>
        <v>24.75</v>
      </c>
      <c r="U23" s="204">
        <f t="shared" si="10"/>
        <v>41.25</v>
      </c>
      <c r="V23" s="204">
        <f t="shared" si="10"/>
        <v>41.25</v>
      </c>
      <c r="W23" s="221"/>
      <c r="X23" s="221"/>
      <c r="Y23" s="221"/>
      <c r="Z23" s="221"/>
    </row>
    <row r="24" spans="2:26" ht="15.75" thickBot="1" x14ac:dyDescent="0.3"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94"/>
      <c r="Q24" s="148">
        <f t="shared" ref="Q24:V24" si="11">SUM(Q10:Q23)</f>
        <v>353.56799999999998</v>
      </c>
      <c r="R24" s="149">
        <f t="shared" si="11"/>
        <v>409.67999999999995</v>
      </c>
      <c r="S24" s="149">
        <f t="shared" si="11"/>
        <v>457.72899999999993</v>
      </c>
      <c r="T24" s="150">
        <f t="shared" si="11"/>
        <v>530.35200000000009</v>
      </c>
      <c r="U24" s="150">
        <f t="shared" si="11"/>
        <v>614.52</v>
      </c>
      <c r="V24" s="151">
        <f t="shared" si="11"/>
        <v>686.59349999999995</v>
      </c>
      <c r="W24" s="221"/>
      <c r="X24" s="221"/>
      <c r="Y24" s="221"/>
      <c r="Z24" s="221"/>
    </row>
    <row r="25" spans="2:26" ht="15.75" thickBot="1" x14ac:dyDescent="0.3">
      <c r="B25" s="376" t="s">
        <v>49</v>
      </c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8"/>
      <c r="W25" s="221"/>
      <c r="X25" s="221"/>
      <c r="Y25" s="221"/>
      <c r="Z25" s="221"/>
    </row>
    <row r="26" spans="2:26" x14ac:dyDescent="0.25">
      <c r="B26" s="373" t="s">
        <v>121</v>
      </c>
      <c r="C26" s="374">
        <v>70</v>
      </c>
      <c r="D26" s="374">
        <v>90</v>
      </c>
      <c r="E26" s="374">
        <v>100</v>
      </c>
      <c r="F26" s="98" t="s">
        <v>60</v>
      </c>
      <c r="G26" s="216">
        <v>212</v>
      </c>
      <c r="H26" s="99">
        <v>49</v>
      </c>
      <c r="I26" s="99">
        <v>63</v>
      </c>
      <c r="J26" s="99">
        <v>70</v>
      </c>
      <c r="K26" s="99">
        <v>35</v>
      </c>
      <c r="L26" s="99">
        <v>45</v>
      </c>
      <c r="M26" s="99">
        <v>50</v>
      </c>
      <c r="N26" s="216">
        <f t="shared" ref="N26:N45" si="12">H26*G26/1000</f>
        <v>10.388</v>
      </c>
      <c r="O26" s="216">
        <f t="shared" ref="O26:O45" si="13">I26*G26/1000</f>
        <v>13.356</v>
      </c>
      <c r="P26" s="216">
        <f t="shared" ref="P26:P45" si="14">J26*G26/1000</f>
        <v>14.84</v>
      </c>
      <c r="Q26" s="361">
        <f>SUM(N26:N30)</f>
        <v>45.942000000000007</v>
      </c>
      <c r="R26" s="361">
        <f t="shared" ref="R26:S26" si="15">SUM(O26:O30)</f>
        <v>58.557500000000005</v>
      </c>
      <c r="S26" s="361">
        <f t="shared" si="15"/>
        <v>65.063000000000002</v>
      </c>
      <c r="T26" s="363">
        <f>Q26*1.5</f>
        <v>68.913000000000011</v>
      </c>
      <c r="U26" s="363">
        <f>R26*1.5</f>
        <v>87.836250000000007</v>
      </c>
      <c r="V26" s="365">
        <f>S26*1.5</f>
        <v>97.594500000000011</v>
      </c>
      <c r="W26" s="221"/>
      <c r="X26" s="221"/>
      <c r="Y26" s="221"/>
      <c r="Z26" s="221"/>
    </row>
    <row r="27" spans="2:26" x14ac:dyDescent="0.25">
      <c r="B27" s="368"/>
      <c r="C27" s="367"/>
      <c r="D27" s="367"/>
      <c r="E27" s="367"/>
      <c r="F27" s="3" t="s">
        <v>35</v>
      </c>
      <c r="G27" s="100">
        <v>219</v>
      </c>
      <c r="H27" s="203">
        <v>21</v>
      </c>
      <c r="I27" s="203">
        <v>27</v>
      </c>
      <c r="J27" s="84">
        <v>30</v>
      </c>
      <c r="K27" s="203">
        <v>16</v>
      </c>
      <c r="L27" s="203">
        <v>21</v>
      </c>
      <c r="M27" s="84">
        <v>23</v>
      </c>
      <c r="N27" s="204">
        <f>H27*G29/1000</f>
        <v>16.611000000000001</v>
      </c>
      <c r="O27" s="204">
        <f>I27*G29/1000</f>
        <v>21.356999999999999</v>
      </c>
      <c r="P27" s="204">
        <f>J27*G29/1000</f>
        <v>23.73</v>
      </c>
      <c r="Q27" s="362"/>
      <c r="R27" s="362"/>
      <c r="S27" s="362"/>
      <c r="T27" s="364"/>
      <c r="U27" s="364"/>
      <c r="V27" s="366"/>
      <c r="W27" s="221"/>
      <c r="X27" s="221"/>
      <c r="Y27" s="221"/>
      <c r="Z27" s="221"/>
    </row>
    <row r="28" spans="2:26" x14ac:dyDescent="0.25">
      <c r="B28" s="368"/>
      <c r="C28" s="367"/>
      <c r="D28" s="367"/>
      <c r="E28" s="367"/>
      <c r="F28" s="73" t="s">
        <v>37</v>
      </c>
      <c r="G28" s="204">
        <v>751</v>
      </c>
      <c r="H28" s="203">
        <v>21</v>
      </c>
      <c r="I28" s="203">
        <v>27</v>
      </c>
      <c r="J28" s="84">
        <v>30</v>
      </c>
      <c r="K28" s="203">
        <v>15</v>
      </c>
      <c r="L28" s="203">
        <v>19</v>
      </c>
      <c r="M28" s="84">
        <v>21</v>
      </c>
      <c r="N28" s="204">
        <f t="shared" si="12"/>
        <v>15.771000000000001</v>
      </c>
      <c r="O28" s="204">
        <f t="shared" si="13"/>
        <v>20.277000000000001</v>
      </c>
      <c r="P28" s="204">
        <f t="shared" si="14"/>
        <v>22.53</v>
      </c>
      <c r="Q28" s="362"/>
      <c r="R28" s="362"/>
      <c r="S28" s="362"/>
      <c r="T28" s="364"/>
      <c r="U28" s="364"/>
      <c r="V28" s="366"/>
      <c r="W28" s="221"/>
      <c r="X28" s="221"/>
      <c r="Y28" s="221"/>
      <c r="Z28" s="221"/>
    </row>
    <row r="29" spans="2:26" x14ac:dyDescent="0.25">
      <c r="B29" s="368"/>
      <c r="C29" s="367"/>
      <c r="D29" s="367"/>
      <c r="E29" s="367"/>
      <c r="F29" s="73" t="s">
        <v>12</v>
      </c>
      <c r="G29" s="204">
        <v>791</v>
      </c>
      <c r="H29" s="84">
        <v>4</v>
      </c>
      <c r="I29" s="84">
        <v>4.5</v>
      </c>
      <c r="J29" s="84">
        <v>5</v>
      </c>
      <c r="K29" s="84">
        <v>4</v>
      </c>
      <c r="L29" s="84">
        <v>4.5</v>
      </c>
      <c r="M29" s="84">
        <v>5</v>
      </c>
      <c r="N29" s="204">
        <f t="shared" si="12"/>
        <v>3.1640000000000001</v>
      </c>
      <c r="O29" s="204">
        <f t="shared" si="13"/>
        <v>3.5594999999999999</v>
      </c>
      <c r="P29" s="204">
        <f t="shared" si="14"/>
        <v>3.9550000000000001</v>
      </c>
      <c r="Q29" s="362"/>
      <c r="R29" s="362"/>
      <c r="S29" s="362"/>
      <c r="T29" s="364"/>
      <c r="U29" s="364"/>
      <c r="V29" s="366"/>
      <c r="W29" s="221"/>
      <c r="X29" s="221"/>
      <c r="Y29" s="221"/>
      <c r="Z29" s="221"/>
    </row>
    <row r="30" spans="2:26" ht="15.75" x14ac:dyDescent="0.25">
      <c r="B30" s="368"/>
      <c r="C30" s="367"/>
      <c r="D30" s="367"/>
      <c r="E30" s="367"/>
      <c r="F30" s="74" t="s">
        <v>28</v>
      </c>
      <c r="G30" s="204">
        <v>80</v>
      </c>
      <c r="H30" s="84">
        <v>0.1</v>
      </c>
      <c r="I30" s="84">
        <v>0.1</v>
      </c>
      <c r="J30" s="84">
        <v>0.1</v>
      </c>
      <c r="K30" s="84">
        <v>0.1</v>
      </c>
      <c r="L30" s="84">
        <v>0.1</v>
      </c>
      <c r="M30" s="84">
        <v>0.1</v>
      </c>
      <c r="N30" s="204">
        <f t="shared" si="12"/>
        <v>8.0000000000000002E-3</v>
      </c>
      <c r="O30" s="204">
        <f t="shared" si="13"/>
        <v>8.0000000000000002E-3</v>
      </c>
      <c r="P30" s="204">
        <f t="shared" si="14"/>
        <v>8.0000000000000002E-3</v>
      </c>
      <c r="Q30" s="355"/>
      <c r="R30" s="355"/>
      <c r="S30" s="355"/>
      <c r="T30" s="357"/>
      <c r="U30" s="357"/>
      <c r="V30" s="353"/>
      <c r="W30" s="221"/>
      <c r="X30" s="221"/>
      <c r="Y30" s="221"/>
      <c r="Z30" s="221"/>
    </row>
    <row r="31" spans="2:26" x14ac:dyDescent="0.25">
      <c r="B31" s="298" t="s">
        <v>161</v>
      </c>
      <c r="C31" s="367">
        <v>70</v>
      </c>
      <c r="D31" s="367">
        <v>90</v>
      </c>
      <c r="E31" s="367">
        <v>100</v>
      </c>
      <c r="F31" s="101" t="s">
        <v>146</v>
      </c>
      <c r="G31" s="204">
        <v>5650</v>
      </c>
      <c r="H31" s="81">
        <v>80</v>
      </c>
      <c r="I31" s="81">
        <v>90</v>
      </c>
      <c r="J31" s="81">
        <v>100</v>
      </c>
      <c r="K31" s="81">
        <v>75</v>
      </c>
      <c r="L31" s="81">
        <v>85</v>
      </c>
      <c r="M31" s="81">
        <v>90</v>
      </c>
      <c r="N31" s="204">
        <f t="shared" si="12"/>
        <v>452</v>
      </c>
      <c r="O31" s="204">
        <f t="shared" si="13"/>
        <v>508.5</v>
      </c>
      <c r="P31" s="204">
        <f t="shared" si="14"/>
        <v>565</v>
      </c>
      <c r="Q31" s="354">
        <f>SUM(N31:N36)</f>
        <v>460.59300000000002</v>
      </c>
      <c r="R31" s="354">
        <f t="shared" ref="R31:S31" si="16">SUM(O31:O36)</f>
        <v>521.03399999999999</v>
      </c>
      <c r="S31" s="354">
        <f t="shared" si="16"/>
        <v>579.42399999999998</v>
      </c>
      <c r="T31" s="356">
        <f>Q31*1.5</f>
        <v>690.8895</v>
      </c>
      <c r="U31" s="356">
        <f>R31*1.5</f>
        <v>781.55099999999993</v>
      </c>
      <c r="V31" s="352">
        <f>S31*1.5</f>
        <v>869.13599999999997</v>
      </c>
      <c r="W31" s="221"/>
      <c r="X31" s="221"/>
      <c r="Y31" s="221"/>
      <c r="Z31" s="221"/>
    </row>
    <row r="32" spans="2:26" x14ac:dyDescent="0.25">
      <c r="B32" s="299"/>
      <c r="C32" s="367"/>
      <c r="D32" s="367"/>
      <c r="E32" s="367"/>
      <c r="F32" s="73" t="s">
        <v>62</v>
      </c>
      <c r="G32" s="204">
        <v>426</v>
      </c>
      <c r="H32" s="203">
        <v>7</v>
      </c>
      <c r="I32" s="203">
        <v>12</v>
      </c>
      <c r="J32" s="84">
        <v>15</v>
      </c>
      <c r="K32" s="203">
        <v>7</v>
      </c>
      <c r="L32" s="203">
        <v>12</v>
      </c>
      <c r="M32" s="84">
        <v>15</v>
      </c>
      <c r="N32" s="204">
        <f t="shared" si="12"/>
        <v>2.9820000000000002</v>
      </c>
      <c r="O32" s="204">
        <f t="shared" si="13"/>
        <v>5.1120000000000001</v>
      </c>
      <c r="P32" s="204">
        <f t="shared" si="14"/>
        <v>6.39</v>
      </c>
      <c r="Q32" s="362"/>
      <c r="R32" s="362"/>
      <c r="S32" s="362"/>
      <c r="T32" s="364"/>
      <c r="U32" s="364"/>
      <c r="V32" s="366"/>
      <c r="W32" s="221"/>
      <c r="X32" s="221"/>
      <c r="Y32" s="221"/>
      <c r="Z32" s="221"/>
    </row>
    <row r="33" spans="2:26" x14ac:dyDescent="0.25">
      <c r="B33" s="299"/>
      <c r="C33" s="367"/>
      <c r="D33" s="367"/>
      <c r="E33" s="367"/>
      <c r="F33" s="73" t="s">
        <v>96</v>
      </c>
      <c r="G33" s="204">
        <v>517</v>
      </c>
      <c r="H33" s="203">
        <v>5</v>
      </c>
      <c r="I33" s="203">
        <v>5</v>
      </c>
      <c r="J33" s="84">
        <v>5</v>
      </c>
      <c r="K33" s="203">
        <v>5</v>
      </c>
      <c r="L33" s="203">
        <v>5</v>
      </c>
      <c r="M33" s="84">
        <v>5</v>
      </c>
      <c r="N33" s="204">
        <f t="shared" si="12"/>
        <v>2.585</v>
      </c>
      <c r="O33" s="204">
        <f t="shared" si="13"/>
        <v>2.585</v>
      </c>
      <c r="P33" s="204">
        <f t="shared" si="14"/>
        <v>2.585</v>
      </c>
      <c r="Q33" s="362"/>
      <c r="R33" s="362"/>
      <c r="S33" s="362"/>
      <c r="T33" s="364"/>
      <c r="U33" s="364"/>
      <c r="V33" s="366"/>
      <c r="W33" s="221"/>
      <c r="X33" s="221"/>
      <c r="Y33" s="221"/>
      <c r="Z33" s="221"/>
    </row>
    <row r="34" spans="2:26" x14ac:dyDescent="0.25">
      <c r="B34" s="299"/>
      <c r="C34" s="367"/>
      <c r="D34" s="367"/>
      <c r="E34" s="367"/>
      <c r="F34" s="102" t="s">
        <v>11</v>
      </c>
      <c r="G34" s="207">
        <v>204</v>
      </c>
      <c r="H34" s="203">
        <v>7</v>
      </c>
      <c r="I34" s="203">
        <v>12</v>
      </c>
      <c r="J34" s="81">
        <v>15</v>
      </c>
      <c r="K34" s="203">
        <v>5</v>
      </c>
      <c r="L34" s="203">
        <v>10</v>
      </c>
      <c r="M34" s="84">
        <v>12</v>
      </c>
      <c r="N34" s="204">
        <f t="shared" si="12"/>
        <v>1.4279999999999999</v>
      </c>
      <c r="O34" s="204">
        <f t="shared" si="13"/>
        <v>2.448</v>
      </c>
      <c r="P34" s="204">
        <f t="shared" si="14"/>
        <v>3.06</v>
      </c>
      <c r="Q34" s="362"/>
      <c r="R34" s="362"/>
      <c r="S34" s="362"/>
      <c r="T34" s="364"/>
      <c r="U34" s="364"/>
      <c r="V34" s="366"/>
      <c r="W34" s="221"/>
      <c r="X34" s="221"/>
      <c r="Y34" s="221"/>
      <c r="Z34" s="221"/>
    </row>
    <row r="35" spans="2:26" x14ac:dyDescent="0.25">
      <c r="B35" s="299"/>
      <c r="C35" s="367"/>
      <c r="D35" s="367"/>
      <c r="E35" s="367"/>
      <c r="F35" s="73" t="s">
        <v>12</v>
      </c>
      <c r="G35" s="204">
        <v>791</v>
      </c>
      <c r="H35" s="84">
        <v>2</v>
      </c>
      <c r="I35" s="84">
        <v>3</v>
      </c>
      <c r="J35" s="84">
        <v>3</v>
      </c>
      <c r="K35" s="84">
        <v>2</v>
      </c>
      <c r="L35" s="84">
        <v>3</v>
      </c>
      <c r="M35" s="84">
        <v>3</v>
      </c>
      <c r="N35" s="204">
        <f t="shared" si="12"/>
        <v>1.5820000000000001</v>
      </c>
      <c r="O35" s="204">
        <f t="shared" si="13"/>
        <v>2.3730000000000002</v>
      </c>
      <c r="P35" s="204">
        <f t="shared" si="14"/>
        <v>2.3730000000000002</v>
      </c>
      <c r="Q35" s="362"/>
      <c r="R35" s="362"/>
      <c r="S35" s="362"/>
      <c r="T35" s="364"/>
      <c r="U35" s="364"/>
      <c r="V35" s="366"/>
      <c r="W35" s="221"/>
      <c r="X35" s="221"/>
      <c r="Y35" s="221"/>
      <c r="Z35" s="221"/>
    </row>
    <row r="36" spans="2:26" ht="16.5" thickBot="1" x14ac:dyDescent="0.3">
      <c r="B36" s="375"/>
      <c r="C36" s="367"/>
      <c r="D36" s="367"/>
      <c r="E36" s="367"/>
      <c r="F36" s="74" t="s">
        <v>28</v>
      </c>
      <c r="G36" s="204">
        <v>80</v>
      </c>
      <c r="H36" s="84">
        <v>0.2</v>
      </c>
      <c r="I36" s="84">
        <v>0.2</v>
      </c>
      <c r="J36" s="84">
        <v>0.2</v>
      </c>
      <c r="K36" s="84">
        <v>0.2</v>
      </c>
      <c r="L36" s="84">
        <v>0.2</v>
      </c>
      <c r="M36" s="84">
        <v>0.2</v>
      </c>
      <c r="N36" s="204">
        <f t="shared" si="12"/>
        <v>1.6E-2</v>
      </c>
      <c r="O36" s="204">
        <f t="shared" si="13"/>
        <v>1.6E-2</v>
      </c>
      <c r="P36" s="204">
        <f t="shared" si="14"/>
        <v>1.6E-2</v>
      </c>
      <c r="Q36" s="355"/>
      <c r="R36" s="355"/>
      <c r="S36" s="355"/>
      <c r="T36" s="357"/>
      <c r="U36" s="357"/>
      <c r="V36" s="353"/>
      <c r="W36" s="221"/>
      <c r="X36" s="221"/>
      <c r="Y36" s="221"/>
      <c r="Z36" s="221"/>
    </row>
    <row r="37" spans="2:26" ht="15.75" x14ac:dyDescent="0.25">
      <c r="B37" s="368" t="s">
        <v>93</v>
      </c>
      <c r="C37" s="367">
        <v>20</v>
      </c>
      <c r="D37" s="367">
        <v>20</v>
      </c>
      <c r="E37" s="367">
        <v>20</v>
      </c>
      <c r="F37" s="74" t="s">
        <v>77</v>
      </c>
      <c r="G37" s="204">
        <v>2103</v>
      </c>
      <c r="H37" s="84">
        <v>10</v>
      </c>
      <c r="I37" s="84">
        <v>10</v>
      </c>
      <c r="J37" s="84">
        <v>10</v>
      </c>
      <c r="K37" s="84">
        <v>10</v>
      </c>
      <c r="L37" s="84">
        <v>10</v>
      </c>
      <c r="M37" s="84">
        <v>10</v>
      </c>
      <c r="N37" s="204">
        <f t="shared" si="12"/>
        <v>21.03</v>
      </c>
      <c r="O37" s="204">
        <f t="shared" si="13"/>
        <v>21.03</v>
      </c>
      <c r="P37" s="204">
        <f t="shared" si="14"/>
        <v>21.03</v>
      </c>
      <c r="Q37" s="354">
        <f>SUM(N37:N39)</f>
        <v>30.594000000000001</v>
      </c>
      <c r="R37" s="354">
        <f t="shared" ref="R37:S37" si="17">SUM(O37:O39)</f>
        <v>30.594000000000001</v>
      </c>
      <c r="S37" s="354">
        <f t="shared" si="17"/>
        <v>30.594000000000001</v>
      </c>
      <c r="T37" s="410">
        <f>(Q37*1.5)</f>
        <v>45.891000000000005</v>
      </c>
      <c r="U37" s="410">
        <f>(R37*1.5)</f>
        <v>45.891000000000005</v>
      </c>
      <c r="V37" s="410">
        <f>(S37*1.5)</f>
        <v>45.891000000000005</v>
      </c>
      <c r="W37" s="221"/>
      <c r="X37" s="221"/>
      <c r="Y37" s="221"/>
      <c r="Z37" s="221"/>
    </row>
    <row r="38" spans="2:26" ht="15.75" x14ac:dyDescent="0.25">
      <c r="B38" s="368"/>
      <c r="C38" s="367"/>
      <c r="D38" s="367"/>
      <c r="E38" s="367"/>
      <c r="F38" s="74" t="s">
        <v>76</v>
      </c>
      <c r="G38" s="204">
        <v>222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204">
        <f t="shared" si="12"/>
        <v>0.44400000000000001</v>
      </c>
      <c r="O38" s="204">
        <f t="shared" si="13"/>
        <v>0.44400000000000001</v>
      </c>
      <c r="P38" s="204">
        <f t="shared" si="14"/>
        <v>0.44400000000000001</v>
      </c>
      <c r="Q38" s="362"/>
      <c r="R38" s="362"/>
      <c r="S38" s="362"/>
      <c r="T38" s="411"/>
      <c r="U38" s="411"/>
      <c r="V38" s="411"/>
      <c r="W38" s="221"/>
      <c r="X38" s="221"/>
      <c r="Y38" s="221"/>
      <c r="Z38" s="221"/>
    </row>
    <row r="39" spans="2:26" ht="16.5" thickBot="1" x14ac:dyDescent="0.3">
      <c r="B39" s="368"/>
      <c r="C39" s="367"/>
      <c r="D39" s="367"/>
      <c r="E39" s="367"/>
      <c r="F39" s="74" t="s">
        <v>14</v>
      </c>
      <c r="G39" s="204">
        <v>4560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04">
        <f t="shared" si="12"/>
        <v>9.1199999999999992</v>
      </c>
      <c r="O39" s="204">
        <f t="shared" si="13"/>
        <v>9.1199999999999992</v>
      </c>
      <c r="P39" s="204">
        <f t="shared" si="14"/>
        <v>9.1199999999999992</v>
      </c>
      <c r="Q39" s="355"/>
      <c r="R39" s="355"/>
      <c r="S39" s="355"/>
      <c r="T39" s="412"/>
      <c r="U39" s="412"/>
      <c r="V39" s="412"/>
      <c r="W39" s="221"/>
      <c r="X39" s="221"/>
      <c r="Y39" s="221"/>
      <c r="Z39" s="221"/>
    </row>
    <row r="40" spans="2:26" x14ac:dyDescent="0.25">
      <c r="B40" s="368" t="s">
        <v>94</v>
      </c>
      <c r="C40" s="367">
        <v>130</v>
      </c>
      <c r="D40" s="367">
        <v>150</v>
      </c>
      <c r="E40" s="367">
        <v>180</v>
      </c>
      <c r="F40" s="103" t="s">
        <v>79</v>
      </c>
      <c r="G40" s="204">
        <v>613</v>
      </c>
      <c r="H40" s="81">
        <v>45.5</v>
      </c>
      <c r="I40" s="81">
        <v>52.5</v>
      </c>
      <c r="J40" s="81">
        <v>63</v>
      </c>
      <c r="K40" s="81">
        <v>45.5</v>
      </c>
      <c r="L40" s="81">
        <v>52.5</v>
      </c>
      <c r="M40" s="81">
        <v>63</v>
      </c>
      <c r="N40" s="204">
        <f t="shared" si="12"/>
        <v>27.891500000000001</v>
      </c>
      <c r="O40" s="204">
        <f t="shared" si="13"/>
        <v>32.182499999999997</v>
      </c>
      <c r="P40" s="204">
        <f t="shared" si="14"/>
        <v>38.619</v>
      </c>
      <c r="Q40" s="354">
        <f>SUM(O40:O42)</f>
        <v>54.998499999999993</v>
      </c>
      <c r="R40" s="354">
        <f t="shared" ref="R40:S40" si="18">SUM(P40:P42)</f>
        <v>61.442999999999998</v>
      </c>
      <c r="S40" s="354">
        <f t="shared" si="18"/>
        <v>54.998499999999993</v>
      </c>
      <c r="T40" s="410">
        <f>(Q40*1.5)</f>
        <v>82.497749999999996</v>
      </c>
      <c r="U40" s="410">
        <f>(R40*1.5)</f>
        <v>92.164500000000004</v>
      </c>
      <c r="V40" s="410">
        <f>(S40*1.5)</f>
        <v>82.497749999999996</v>
      </c>
      <c r="W40" s="221"/>
      <c r="X40" s="221"/>
      <c r="Y40" s="221"/>
      <c r="Z40" s="221"/>
    </row>
    <row r="41" spans="2:26" ht="15.75" x14ac:dyDescent="0.25">
      <c r="B41" s="368"/>
      <c r="C41" s="367"/>
      <c r="D41" s="367"/>
      <c r="E41" s="367"/>
      <c r="F41" s="74" t="s">
        <v>28</v>
      </c>
      <c r="G41" s="204">
        <v>80</v>
      </c>
      <c r="H41" s="84">
        <v>0.1</v>
      </c>
      <c r="I41" s="84">
        <v>0.2</v>
      </c>
      <c r="J41" s="84">
        <v>0.3</v>
      </c>
      <c r="K41" s="84">
        <v>0.1</v>
      </c>
      <c r="L41" s="84">
        <v>0.2</v>
      </c>
      <c r="M41" s="84">
        <v>0.3</v>
      </c>
      <c r="N41" s="204">
        <f t="shared" si="12"/>
        <v>8.0000000000000002E-3</v>
      </c>
      <c r="O41" s="204">
        <f t="shared" si="13"/>
        <v>1.6E-2</v>
      </c>
      <c r="P41" s="204">
        <f t="shared" si="14"/>
        <v>2.4E-2</v>
      </c>
      <c r="Q41" s="362"/>
      <c r="R41" s="362"/>
      <c r="S41" s="362"/>
      <c r="T41" s="411"/>
      <c r="U41" s="411"/>
      <c r="V41" s="411"/>
      <c r="W41" s="221"/>
      <c r="X41" s="221"/>
      <c r="Y41" s="221"/>
      <c r="Z41" s="221"/>
    </row>
    <row r="42" spans="2:26" ht="15.75" thickBot="1" x14ac:dyDescent="0.3">
      <c r="B42" s="368"/>
      <c r="C42" s="367"/>
      <c r="D42" s="367"/>
      <c r="E42" s="367"/>
      <c r="F42" s="73" t="s">
        <v>14</v>
      </c>
      <c r="G42" s="204">
        <v>4560</v>
      </c>
      <c r="H42" s="81">
        <v>5</v>
      </c>
      <c r="I42" s="81">
        <v>5</v>
      </c>
      <c r="J42" s="81">
        <v>5</v>
      </c>
      <c r="K42" s="81">
        <v>5</v>
      </c>
      <c r="L42" s="81">
        <v>5</v>
      </c>
      <c r="M42" s="81">
        <v>5</v>
      </c>
      <c r="N42" s="204">
        <f t="shared" si="12"/>
        <v>22.8</v>
      </c>
      <c r="O42" s="204">
        <f t="shared" si="13"/>
        <v>22.8</v>
      </c>
      <c r="P42" s="204">
        <f t="shared" si="14"/>
        <v>22.8</v>
      </c>
      <c r="Q42" s="355"/>
      <c r="R42" s="355"/>
      <c r="S42" s="355"/>
      <c r="T42" s="412"/>
      <c r="U42" s="412"/>
      <c r="V42" s="412"/>
      <c r="W42" s="221"/>
      <c r="X42" s="221"/>
      <c r="Y42" s="221"/>
      <c r="Z42" s="221"/>
    </row>
    <row r="43" spans="2:26" x14ac:dyDescent="0.25">
      <c r="B43" s="368" t="s">
        <v>43</v>
      </c>
      <c r="C43" s="367">
        <v>200</v>
      </c>
      <c r="D43" s="367">
        <v>200</v>
      </c>
      <c r="E43" s="367">
        <v>200</v>
      </c>
      <c r="F43" s="104" t="s">
        <v>44</v>
      </c>
      <c r="G43" s="204">
        <v>630</v>
      </c>
      <c r="H43" s="203">
        <v>20</v>
      </c>
      <c r="I43" s="203">
        <v>20</v>
      </c>
      <c r="J43" s="203">
        <v>20</v>
      </c>
      <c r="K43" s="203">
        <v>20</v>
      </c>
      <c r="L43" s="203">
        <v>20</v>
      </c>
      <c r="M43" s="203">
        <v>20</v>
      </c>
      <c r="N43" s="205">
        <f t="shared" si="12"/>
        <v>12.6</v>
      </c>
      <c r="O43" s="205">
        <f t="shared" si="13"/>
        <v>12.6</v>
      </c>
      <c r="P43" s="214">
        <f t="shared" si="14"/>
        <v>12.6</v>
      </c>
      <c r="Q43" s="354">
        <f>SUM(N43:N44)</f>
        <v>13.875</v>
      </c>
      <c r="R43" s="354">
        <f t="shared" ref="R43:S43" si="19">SUM(O43:O44)</f>
        <v>13.875</v>
      </c>
      <c r="S43" s="354">
        <f t="shared" si="19"/>
        <v>13.875</v>
      </c>
      <c r="T43" s="354">
        <f>Q43*1.5</f>
        <v>20.8125</v>
      </c>
      <c r="U43" s="354">
        <f>R43*1.5</f>
        <v>20.8125</v>
      </c>
      <c r="V43" s="369">
        <f>S43*1.5</f>
        <v>20.8125</v>
      </c>
      <c r="W43" s="221"/>
      <c r="X43" s="221"/>
      <c r="Y43" s="221"/>
      <c r="Z43" s="221"/>
    </row>
    <row r="44" spans="2:26" x14ac:dyDescent="0.25">
      <c r="B44" s="368"/>
      <c r="C44" s="367"/>
      <c r="D44" s="367"/>
      <c r="E44" s="367"/>
      <c r="F44" s="105" t="s">
        <v>32</v>
      </c>
      <c r="G44" s="204">
        <v>425</v>
      </c>
      <c r="H44" s="81">
        <v>3</v>
      </c>
      <c r="I44" s="81">
        <v>3</v>
      </c>
      <c r="J44" s="81">
        <v>3</v>
      </c>
      <c r="K44" s="81">
        <v>3</v>
      </c>
      <c r="L44" s="81">
        <v>3</v>
      </c>
      <c r="M44" s="81">
        <v>3</v>
      </c>
      <c r="N44" s="205">
        <f t="shared" si="12"/>
        <v>1.2749999999999999</v>
      </c>
      <c r="O44" s="205">
        <f t="shared" si="13"/>
        <v>1.2749999999999999</v>
      </c>
      <c r="P44" s="214">
        <f t="shared" si="14"/>
        <v>1.2749999999999999</v>
      </c>
      <c r="Q44" s="355"/>
      <c r="R44" s="355"/>
      <c r="S44" s="355"/>
      <c r="T44" s="355"/>
      <c r="U44" s="355"/>
      <c r="V44" s="370"/>
      <c r="W44" s="221"/>
      <c r="X44" s="221"/>
      <c r="Y44" s="221"/>
      <c r="Z44" s="221"/>
    </row>
    <row r="45" spans="2:26" ht="30.75" thickBot="1" x14ac:dyDescent="0.3">
      <c r="B45" s="106" t="s">
        <v>110</v>
      </c>
      <c r="C45" s="107">
        <v>30</v>
      </c>
      <c r="D45" s="107">
        <v>50</v>
      </c>
      <c r="E45" s="107">
        <v>50</v>
      </c>
      <c r="F45" s="108" t="s">
        <v>110</v>
      </c>
      <c r="G45" s="109">
        <v>550</v>
      </c>
      <c r="H45" s="110">
        <v>30</v>
      </c>
      <c r="I45" s="110">
        <v>50</v>
      </c>
      <c r="J45" s="110">
        <v>50</v>
      </c>
      <c r="K45" s="110">
        <v>30</v>
      </c>
      <c r="L45" s="110">
        <v>50</v>
      </c>
      <c r="M45" s="110">
        <v>50</v>
      </c>
      <c r="N45" s="111">
        <f t="shared" si="12"/>
        <v>16.5</v>
      </c>
      <c r="O45" s="111">
        <f t="shared" si="13"/>
        <v>27.5</v>
      </c>
      <c r="P45" s="111">
        <f t="shared" si="14"/>
        <v>27.5</v>
      </c>
      <c r="Q45" s="111">
        <f>SUM(N45)</f>
        <v>16.5</v>
      </c>
      <c r="R45" s="111">
        <f t="shared" ref="R45:S45" si="20">SUM(O45)</f>
        <v>27.5</v>
      </c>
      <c r="S45" s="111">
        <f t="shared" si="20"/>
        <v>27.5</v>
      </c>
      <c r="T45" s="152">
        <f>Q45*1.5</f>
        <v>24.75</v>
      </c>
      <c r="U45" s="152">
        <f>R45*1.5</f>
        <v>41.25</v>
      </c>
      <c r="V45" s="153">
        <f>S45*1.5</f>
        <v>41.25</v>
      </c>
      <c r="W45" s="221"/>
      <c r="X45" s="221"/>
      <c r="Y45" s="221"/>
      <c r="Z45" s="221"/>
    </row>
    <row r="46" spans="2:26" ht="15.75" thickBot="1" x14ac:dyDescent="0.3">
      <c r="B46" s="371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154">
        <f t="shared" ref="Q46:V46" si="21">SUM(Q26:Q45)</f>
        <v>622.50250000000005</v>
      </c>
      <c r="R46" s="154">
        <f t="shared" si="21"/>
        <v>713.00350000000003</v>
      </c>
      <c r="S46" s="154">
        <f t="shared" si="21"/>
        <v>771.45450000000005</v>
      </c>
      <c r="T46" s="155">
        <f t="shared" si="21"/>
        <v>933.75374999999997</v>
      </c>
      <c r="U46" s="155">
        <f t="shared" si="21"/>
        <v>1069.5052499999999</v>
      </c>
      <c r="V46" s="155">
        <f t="shared" si="21"/>
        <v>1157.18175</v>
      </c>
      <c r="W46" s="221"/>
      <c r="X46" s="221"/>
      <c r="Y46" s="221"/>
      <c r="Z46" s="221"/>
    </row>
    <row r="47" spans="2:26" x14ac:dyDescent="0.25">
      <c r="B47" s="376" t="s">
        <v>33</v>
      </c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7"/>
      <c r="R47" s="377"/>
      <c r="S47" s="377"/>
      <c r="T47" s="377"/>
      <c r="U47" s="377"/>
      <c r="V47" s="378"/>
      <c r="W47" s="221"/>
      <c r="X47" s="221"/>
      <c r="Y47" s="221"/>
      <c r="Z47" s="221"/>
    </row>
    <row r="48" spans="2:26" ht="15" customHeight="1" x14ac:dyDescent="0.25">
      <c r="B48" s="415" t="s">
        <v>91</v>
      </c>
      <c r="C48" s="396">
        <v>70</v>
      </c>
      <c r="D48" s="396">
        <v>90</v>
      </c>
      <c r="E48" s="396">
        <v>100</v>
      </c>
      <c r="F48" s="73" t="s">
        <v>53</v>
      </c>
      <c r="G48" s="204">
        <v>1500</v>
      </c>
      <c r="H48" s="81">
        <v>76</v>
      </c>
      <c r="I48" s="81">
        <v>80</v>
      </c>
      <c r="J48" s="81">
        <v>80</v>
      </c>
      <c r="K48" s="81">
        <v>70</v>
      </c>
      <c r="L48" s="81">
        <v>75</v>
      </c>
      <c r="M48" s="81">
        <v>75</v>
      </c>
      <c r="N48" s="205">
        <f t="shared" ref="N48:N53" si="22">H48*G48/1000</f>
        <v>114</v>
      </c>
      <c r="O48" s="205">
        <f t="shared" ref="O48:O53" si="23">I48*G48/1000</f>
        <v>120</v>
      </c>
      <c r="P48" s="214">
        <f t="shared" ref="P48:P53" si="24">J48*G48/1000</f>
        <v>120</v>
      </c>
      <c r="Q48" s="354">
        <f>SUM(N48:N53)</f>
        <v>143.26599999999999</v>
      </c>
      <c r="R48" s="354">
        <f>SUM(O48:O53)</f>
        <v>151.19200000000001</v>
      </c>
      <c r="S48" s="354">
        <f>SUM(P48:P53)</f>
        <v>138.804</v>
      </c>
      <c r="T48" s="360">
        <f>Q48*1.5</f>
        <v>214.899</v>
      </c>
      <c r="U48" s="360">
        <f>R48*1.5</f>
        <v>226.78800000000001</v>
      </c>
      <c r="V48" s="356">
        <f>S48*1.5</f>
        <v>208.20600000000002</v>
      </c>
      <c r="W48" s="221"/>
      <c r="X48" s="221"/>
      <c r="Y48" s="221"/>
      <c r="Z48" s="221"/>
    </row>
    <row r="49" spans="2:26" ht="15" customHeight="1" x14ac:dyDescent="0.25">
      <c r="B49" s="416"/>
      <c r="C49" s="401"/>
      <c r="D49" s="401"/>
      <c r="E49" s="401"/>
      <c r="F49" s="104" t="s">
        <v>10</v>
      </c>
      <c r="G49" s="246">
        <v>219</v>
      </c>
      <c r="H49" s="247">
        <v>30</v>
      </c>
      <c r="I49" s="247">
        <v>36</v>
      </c>
      <c r="J49" s="247">
        <v>40</v>
      </c>
      <c r="K49" s="247">
        <v>26</v>
      </c>
      <c r="L49" s="247">
        <v>39</v>
      </c>
      <c r="M49" s="247">
        <v>36</v>
      </c>
      <c r="N49" s="248">
        <f t="shared" si="22"/>
        <v>6.57</v>
      </c>
      <c r="O49" s="248">
        <f t="shared" si="23"/>
        <v>7.8840000000000003</v>
      </c>
      <c r="P49" s="249">
        <f t="shared" si="24"/>
        <v>8.76</v>
      </c>
      <c r="Q49" s="362"/>
      <c r="R49" s="362"/>
      <c r="S49" s="362"/>
      <c r="T49" s="360"/>
      <c r="U49" s="360"/>
      <c r="V49" s="364"/>
      <c r="W49" s="221"/>
      <c r="X49" s="221"/>
      <c r="Y49" s="221"/>
      <c r="Z49" s="221"/>
    </row>
    <row r="50" spans="2:26" x14ac:dyDescent="0.25">
      <c r="B50" s="416"/>
      <c r="C50" s="401"/>
      <c r="D50" s="401"/>
      <c r="E50" s="401"/>
      <c r="F50" s="73" t="s">
        <v>34</v>
      </c>
      <c r="G50" s="246">
        <v>204</v>
      </c>
      <c r="H50" s="247">
        <v>25</v>
      </c>
      <c r="I50" s="247">
        <v>28</v>
      </c>
      <c r="J50" s="247">
        <v>30</v>
      </c>
      <c r="K50" s="247">
        <v>22</v>
      </c>
      <c r="L50" s="247">
        <v>25</v>
      </c>
      <c r="M50" s="247">
        <v>28</v>
      </c>
      <c r="N50" s="248">
        <f t="shared" si="22"/>
        <v>5.0999999999999996</v>
      </c>
      <c r="O50" s="248">
        <f t="shared" si="23"/>
        <v>5.7119999999999997</v>
      </c>
      <c r="P50" s="249">
        <f t="shared" si="24"/>
        <v>6.12</v>
      </c>
      <c r="Q50" s="362"/>
      <c r="R50" s="362"/>
      <c r="S50" s="362"/>
      <c r="T50" s="360"/>
      <c r="U50" s="360"/>
      <c r="V50" s="364"/>
      <c r="W50" s="221"/>
      <c r="X50" s="221"/>
      <c r="Y50" s="221"/>
      <c r="Z50" s="221"/>
    </row>
    <row r="51" spans="2:26" x14ac:dyDescent="0.25">
      <c r="B51" s="416"/>
      <c r="C51" s="401"/>
      <c r="D51" s="401"/>
      <c r="E51" s="401"/>
      <c r="F51" s="73" t="s">
        <v>78</v>
      </c>
      <c r="G51" s="204">
        <v>1300</v>
      </c>
      <c r="H51" s="81">
        <v>3</v>
      </c>
      <c r="I51" s="81">
        <v>3</v>
      </c>
      <c r="J51" s="81">
        <v>3</v>
      </c>
      <c r="K51" s="81">
        <v>3</v>
      </c>
      <c r="L51" s="81">
        <v>3</v>
      </c>
      <c r="M51" s="81">
        <v>3</v>
      </c>
      <c r="N51" s="205">
        <f t="shared" si="22"/>
        <v>3.9</v>
      </c>
      <c r="O51" s="205">
        <f t="shared" si="23"/>
        <v>3.9</v>
      </c>
      <c r="P51" s="214">
        <f t="shared" si="24"/>
        <v>3.9</v>
      </c>
      <c r="Q51" s="362"/>
      <c r="R51" s="362"/>
      <c r="S51" s="362"/>
      <c r="T51" s="360"/>
      <c r="U51" s="360"/>
      <c r="V51" s="364"/>
      <c r="W51" s="221"/>
      <c r="X51" s="221"/>
      <c r="Y51" s="221"/>
      <c r="Z51" s="221"/>
    </row>
    <row r="52" spans="2:26" x14ac:dyDescent="0.25">
      <c r="B52" s="416"/>
      <c r="C52" s="401"/>
      <c r="D52" s="401"/>
      <c r="E52" s="401"/>
      <c r="F52" s="73" t="s">
        <v>14</v>
      </c>
      <c r="G52" s="204">
        <v>4560</v>
      </c>
      <c r="H52" s="81">
        <v>3</v>
      </c>
      <c r="I52" s="81">
        <v>3</v>
      </c>
      <c r="J52" s="81">
        <v>0</v>
      </c>
      <c r="K52" s="81">
        <v>3</v>
      </c>
      <c r="L52" s="81">
        <v>3</v>
      </c>
      <c r="M52" s="81">
        <v>3</v>
      </c>
      <c r="N52" s="205">
        <f t="shared" si="22"/>
        <v>13.68</v>
      </c>
      <c r="O52" s="205">
        <f t="shared" si="23"/>
        <v>13.68</v>
      </c>
      <c r="P52" s="214">
        <f t="shared" si="24"/>
        <v>0</v>
      </c>
      <c r="Q52" s="362"/>
      <c r="R52" s="362"/>
      <c r="S52" s="362"/>
      <c r="T52" s="360"/>
      <c r="U52" s="360"/>
      <c r="V52" s="364"/>
      <c r="W52" s="221"/>
      <c r="X52" s="221"/>
      <c r="Y52" s="221"/>
      <c r="Z52" s="221"/>
    </row>
    <row r="53" spans="2:26" ht="15.75" x14ac:dyDescent="0.25">
      <c r="B53" s="417"/>
      <c r="C53" s="397"/>
      <c r="D53" s="397"/>
      <c r="E53" s="397"/>
      <c r="F53" s="74" t="s">
        <v>28</v>
      </c>
      <c r="G53" s="204">
        <v>80</v>
      </c>
      <c r="H53" s="84">
        <v>0.2</v>
      </c>
      <c r="I53" s="84">
        <v>0.2</v>
      </c>
      <c r="J53" s="84">
        <v>0.3</v>
      </c>
      <c r="K53" s="84">
        <v>0.2</v>
      </c>
      <c r="L53" s="84">
        <v>0.2</v>
      </c>
      <c r="M53" s="84">
        <v>0.3</v>
      </c>
      <c r="N53" s="205">
        <f t="shared" si="22"/>
        <v>1.6E-2</v>
      </c>
      <c r="O53" s="205">
        <f t="shared" si="23"/>
        <v>1.6E-2</v>
      </c>
      <c r="P53" s="214">
        <f t="shared" si="24"/>
        <v>2.4E-2</v>
      </c>
      <c r="Q53" s="355"/>
      <c r="R53" s="355"/>
      <c r="S53" s="355"/>
      <c r="T53" s="360"/>
      <c r="U53" s="360"/>
      <c r="V53" s="357"/>
      <c r="W53" s="221"/>
      <c r="X53" s="221"/>
      <c r="Y53" s="221"/>
      <c r="Z53" s="221"/>
    </row>
    <row r="54" spans="2:26" ht="15.75" customHeight="1" x14ac:dyDescent="0.25">
      <c r="B54" s="298" t="s">
        <v>141</v>
      </c>
      <c r="C54" s="396">
        <v>130</v>
      </c>
      <c r="D54" s="396">
        <v>150</v>
      </c>
      <c r="E54" s="396">
        <v>180</v>
      </c>
      <c r="F54" s="85" t="s">
        <v>70</v>
      </c>
      <c r="G54" s="204">
        <v>435</v>
      </c>
      <c r="H54" s="84">
        <v>54</v>
      </c>
      <c r="I54" s="84">
        <v>63</v>
      </c>
      <c r="J54" s="84">
        <v>75</v>
      </c>
      <c r="K54" s="84">
        <v>54</v>
      </c>
      <c r="L54" s="84">
        <v>63</v>
      </c>
      <c r="M54" s="84">
        <v>75</v>
      </c>
      <c r="N54" s="204">
        <f>H70*G70/1000</f>
        <v>0.79100000000000004</v>
      </c>
      <c r="O54" s="204">
        <f>I70*G70/1000</f>
        <v>2.3730000000000002</v>
      </c>
      <c r="P54" s="204">
        <f>J70*G70/1000</f>
        <v>0.79100000000000004</v>
      </c>
      <c r="Q54" s="354">
        <f>SUM(N54:N56)</f>
        <v>9.1310000000000002</v>
      </c>
      <c r="R54" s="354">
        <f>SUM(O54:O56)</f>
        <v>7.2089999999999996</v>
      </c>
      <c r="S54" s="354">
        <f>SUM(P54:P56)</f>
        <v>5.6269999999999998</v>
      </c>
      <c r="T54" s="356">
        <f>Q54*1.5</f>
        <v>13.6965</v>
      </c>
      <c r="U54" s="356">
        <f>R54*1.5</f>
        <v>10.813499999999999</v>
      </c>
      <c r="V54" s="352">
        <f>S54*1.5</f>
        <v>8.4405000000000001</v>
      </c>
      <c r="W54" s="221"/>
      <c r="X54" s="221"/>
      <c r="Y54" s="221"/>
      <c r="Z54" s="221"/>
    </row>
    <row r="55" spans="2:26" x14ac:dyDescent="0.25">
      <c r="B55" s="299"/>
      <c r="C55" s="401"/>
      <c r="D55" s="401"/>
      <c r="E55" s="401"/>
      <c r="F55" s="156" t="s">
        <v>14</v>
      </c>
      <c r="G55" s="157">
        <v>4560</v>
      </c>
      <c r="H55" s="81">
        <v>3</v>
      </c>
      <c r="I55" s="81">
        <v>5</v>
      </c>
      <c r="J55" s="81">
        <v>7</v>
      </c>
      <c r="K55" s="81">
        <v>3</v>
      </c>
      <c r="L55" s="81">
        <v>5</v>
      </c>
      <c r="M55" s="81">
        <v>7</v>
      </c>
      <c r="N55" s="204">
        <f>H71*G71/1000</f>
        <v>4.17</v>
      </c>
      <c r="O55" s="204">
        <f>I72*G72/1000</f>
        <v>0.66600000000000004</v>
      </c>
      <c r="P55" s="204">
        <f>J72*G72/1000</f>
        <v>0.66600000000000004</v>
      </c>
      <c r="Q55" s="362"/>
      <c r="R55" s="362"/>
      <c r="S55" s="362"/>
      <c r="T55" s="364"/>
      <c r="U55" s="364"/>
      <c r="V55" s="366"/>
      <c r="W55" s="221"/>
      <c r="X55" s="221"/>
      <c r="Y55" s="221"/>
      <c r="Z55" s="221"/>
    </row>
    <row r="56" spans="2:26" ht="15.75" x14ac:dyDescent="0.25">
      <c r="B56" s="375"/>
      <c r="C56" s="397"/>
      <c r="D56" s="397"/>
      <c r="E56" s="397"/>
      <c r="F56" s="85" t="s">
        <v>28</v>
      </c>
      <c r="G56" s="204">
        <v>80</v>
      </c>
      <c r="H56" s="84">
        <v>0.2</v>
      </c>
      <c r="I56" s="84">
        <v>0.2</v>
      </c>
      <c r="J56" s="84">
        <v>0.2</v>
      </c>
      <c r="K56" s="84">
        <v>0.2</v>
      </c>
      <c r="L56" s="84">
        <v>0.2</v>
      </c>
      <c r="M56" s="84">
        <v>0.2</v>
      </c>
      <c r="N56" s="204">
        <f>H71*G71/1000</f>
        <v>4.17</v>
      </c>
      <c r="O56" s="204">
        <f>I71*G71/1000</f>
        <v>4.17</v>
      </c>
      <c r="P56" s="204">
        <f>J71*G71/1000</f>
        <v>4.17</v>
      </c>
      <c r="Q56" s="355"/>
      <c r="R56" s="355"/>
      <c r="S56" s="355"/>
      <c r="T56" s="357"/>
      <c r="U56" s="357"/>
      <c r="V56" s="353"/>
      <c r="W56" s="221"/>
      <c r="X56" s="221"/>
      <c r="Y56" s="221"/>
      <c r="Z56" s="221"/>
    </row>
    <row r="57" spans="2:26" ht="15" customHeight="1" x14ac:dyDescent="0.25">
      <c r="B57" s="298" t="s">
        <v>54</v>
      </c>
      <c r="C57" s="396">
        <v>200</v>
      </c>
      <c r="D57" s="396">
        <v>200</v>
      </c>
      <c r="E57" s="396">
        <v>200</v>
      </c>
      <c r="F57" s="74" t="s">
        <v>55</v>
      </c>
      <c r="G57" s="204">
        <v>3700.96</v>
      </c>
      <c r="H57" s="81">
        <v>7</v>
      </c>
      <c r="I57" s="81">
        <v>7</v>
      </c>
      <c r="J57" s="81">
        <v>7</v>
      </c>
      <c r="K57" s="81">
        <v>7</v>
      </c>
      <c r="L57" s="81">
        <v>7</v>
      </c>
      <c r="M57" s="81">
        <v>7</v>
      </c>
      <c r="N57" s="204">
        <f t="shared" ref="N57:N61" si="25">H57*G57/1000</f>
        <v>25.90672</v>
      </c>
      <c r="O57" s="204">
        <f t="shared" ref="O57:O61" si="26">I57*G57/1000</f>
        <v>25.90672</v>
      </c>
      <c r="P57" s="204">
        <f t="shared" ref="P57:P58" si="27">H57*G57/1000</f>
        <v>25.90672</v>
      </c>
      <c r="Q57" s="354">
        <f>SUM(N57:N59)</f>
        <v>102.24172000000002</v>
      </c>
      <c r="R57" s="354">
        <f>SUM(O57:O59)</f>
        <v>102.24172000000002</v>
      </c>
      <c r="S57" s="354">
        <f>SUM(P57:P59)</f>
        <v>102.24172000000002</v>
      </c>
      <c r="T57" s="356">
        <f>Q57*1.5</f>
        <v>153.36258000000004</v>
      </c>
      <c r="U57" s="356">
        <f>R57*1.5</f>
        <v>153.36258000000004</v>
      </c>
      <c r="V57" s="356">
        <f>S57*1.5</f>
        <v>153.36258000000004</v>
      </c>
      <c r="W57" s="221"/>
      <c r="X57" s="221"/>
      <c r="Y57" s="221"/>
      <c r="Z57" s="221"/>
    </row>
    <row r="58" spans="2:26" ht="15" customHeight="1" x14ac:dyDescent="0.25">
      <c r="B58" s="375"/>
      <c r="C58" s="397"/>
      <c r="D58" s="397"/>
      <c r="E58" s="397"/>
      <c r="F58" s="74" t="s">
        <v>56</v>
      </c>
      <c r="G58" s="204">
        <v>417</v>
      </c>
      <c r="H58" s="81">
        <v>180</v>
      </c>
      <c r="I58" s="81">
        <v>180</v>
      </c>
      <c r="J58" s="81">
        <v>180</v>
      </c>
      <c r="K58" s="81">
        <v>180</v>
      </c>
      <c r="L58" s="81">
        <v>180</v>
      </c>
      <c r="M58" s="81">
        <v>180</v>
      </c>
      <c r="N58" s="204">
        <f t="shared" si="25"/>
        <v>75.06</v>
      </c>
      <c r="O58" s="204">
        <f t="shared" si="26"/>
        <v>75.06</v>
      </c>
      <c r="P58" s="204">
        <f t="shared" si="27"/>
        <v>75.06</v>
      </c>
      <c r="Q58" s="355"/>
      <c r="R58" s="355"/>
      <c r="S58" s="355"/>
      <c r="T58" s="357"/>
      <c r="U58" s="357"/>
      <c r="V58" s="357"/>
      <c r="W58" s="221"/>
      <c r="X58" s="221"/>
      <c r="Y58" s="221"/>
      <c r="Z58" s="221"/>
    </row>
    <row r="59" spans="2:26" ht="15" customHeight="1" x14ac:dyDescent="0.25">
      <c r="B59" s="368"/>
      <c r="C59" s="367"/>
      <c r="D59" s="367"/>
      <c r="E59" s="367"/>
      <c r="F59" s="74" t="s">
        <v>38</v>
      </c>
      <c r="G59" s="204">
        <v>425</v>
      </c>
      <c r="H59" s="81">
        <v>3</v>
      </c>
      <c r="I59" s="81">
        <v>3</v>
      </c>
      <c r="J59" s="81">
        <v>3</v>
      </c>
      <c r="K59" s="81">
        <v>3</v>
      </c>
      <c r="L59" s="81">
        <v>3</v>
      </c>
      <c r="M59" s="81">
        <v>3</v>
      </c>
      <c r="N59" s="204">
        <f t="shared" si="25"/>
        <v>1.2749999999999999</v>
      </c>
      <c r="O59" s="204">
        <f t="shared" si="26"/>
        <v>1.2749999999999999</v>
      </c>
      <c r="P59" s="204">
        <f>J59*G59/1000</f>
        <v>1.2749999999999999</v>
      </c>
      <c r="Q59" s="359"/>
      <c r="R59" s="359"/>
      <c r="S59" s="359"/>
      <c r="T59" s="360"/>
      <c r="U59" s="360"/>
      <c r="V59" s="360"/>
      <c r="W59" s="221"/>
      <c r="X59" s="221"/>
      <c r="Y59" s="221"/>
      <c r="Z59" s="221"/>
    </row>
    <row r="60" spans="2:26" ht="15" customHeight="1" x14ac:dyDescent="0.25">
      <c r="B60" s="89" t="s">
        <v>67</v>
      </c>
      <c r="C60" s="90">
        <v>120</v>
      </c>
      <c r="D60" s="90">
        <v>120</v>
      </c>
      <c r="E60" s="90">
        <v>120</v>
      </c>
      <c r="F60" s="74" t="s">
        <v>51</v>
      </c>
      <c r="G60" s="204">
        <v>751</v>
      </c>
      <c r="H60" s="81">
        <v>150</v>
      </c>
      <c r="I60" s="81">
        <v>150</v>
      </c>
      <c r="J60" s="81">
        <v>150</v>
      </c>
      <c r="K60" s="81">
        <v>120</v>
      </c>
      <c r="L60" s="81">
        <v>120</v>
      </c>
      <c r="M60" s="81">
        <v>120</v>
      </c>
      <c r="N60" s="204">
        <f t="shared" si="25"/>
        <v>112.65</v>
      </c>
      <c r="O60" s="204">
        <f t="shared" si="26"/>
        <v>112.65</v>
      </c>
      <c r="P60" s="204">
        <f t="shared" ref="P60:P61" si="28">J60*G60/1000</f>
        <v>112.65</v>
      </c>
      <c r="Q60" s="158">
        <f>SUM(N60)</f>
        <v>112.65</v>
      </c>
      <c r="R60" s="158">
        <f t="shared" ref="R60:S61" si="29">SUM(O60)</f>
        <v>112.65</v>
      </c>
      <c r="S60" s="158">
        <f t="shared" si="29"/>
        <v>112.65</v>
      </c>
      <c r="T60" s="159">
        <f t="shared" ref="T60:V61" si="30">(Q60*1.5)</f>
        <v>168.97500000000002</v>
      </c>
      <c r="U60" s="159">
        <f t="shared" si="30"/>
        <v>168.97500000000002</v>
      </c>
      <c r="V60" s="159">
        <f t="shared" si="30"/>
        <v>168.97500000000002</v>
      </c>
      <c r="W60" s="221"/>
      <c r="X60" s="221"/>
      <c r="Y60" s="221"/>
      <c r="Z60" s="221"/>
    </row>
    <row r="61" spans="2:26" ht="30.75" thickBot="1" x14ac:dyDescent="0.3">
      <c r="B61" s="92" t="s">
        <v>110</v>
      </c>
      <c r="C61" s="93">
        <v>30</v>
      </c>
      <c r="D61" s="93">
        <v>50</v>
      </c>
      <c r="E61" s="93">
        <v>50</v>
      </c>
      <c r="F61" s="94" t="s">
        <v>110</v>
      </c>
      <c r="G61" s="203">
        <v>550</v>
      </c>
      <c r="H61" s="81">
        <v>30</v>
      </c>
      <c r="I61" s="81">
        <v>50</v>
      </c>
      <c r="J61" s="81">
        <v>50</v>
      </c>
      <c r="K61" s="81">
        <v>30</v>
      </c>
      <c r="L61" s="81">
        <v>50</v>
      </c>
      <c r="M61" s="81">
        <v>50</v>
      </c>
      <c r="N61" s="204">
        <f t="shared" si="25"/>
        <v>16.5</v>
      </c>
      <c r="O61" s="204">
        <f t="shared" si="26"/>
        <v>27.5</v>
      </c>
      <c r="P61" s="204">
        <f t="shared" si="28"/>
        <v>27.5</v>
      </c>
      <c r="Q61" s="205">
        <f>SUM(N61)</f>
        <v>16.5</v>
      </c>
      <c r="R61" s="207">
        <f t="shared" si="29"/>
        <v>27.5</v>
      </c>
      <c r="S61" s="207">
        <f t="shared" si="29"/>
        <v>27.5</v>
      </c>
      <c r="T61" s="160">
        <f t="shared" si="30"/>
        <v>24.75</v>
      </c>
      <c r="U61" s="160">
        <f t="shared" si="30"/>
        <v>41.25</v>
      </c>
      <c r="V61" s="160">
        <f t="shared" si="30"/>
        <v>41.25</v>
      </c>
      <c r="W61" s="221"/>
      <c r="X61" s="221"/>
      <c r="Y61" s="221"/>
      <c r="Z61" s="221"/>
    </row>
    <row r="62" spans="2:26" ht="15.75" thickBot="1" x14ac:dyDescent="0.3">
      <c r="B62" s="391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3"/>
      <c r="Q62" s="161">
        <f t="shared" ref="Q62:V62" si="31">SUM(Q48:Q61)</f>
        <v>383.78872000000001</v>
      </c>
      <c r="R62" s="161">
        <f t="shared" si="31"/>
        <v>400.79272000000003</v>
      </c>
      <c r="S62" s="161">
        <f t="shared" si="31"/>
        <v>386.82272</v>
      </c>
      <c r="T62" s="161">
        <f t="shared" si="31"/>
        <v>575.68308000000002</v>
      </c>
      <c r="U62" s="161">
        <f t="shared" si="31"/>
        <v>601.1890800000001</v>
      </c>
      <c r="V62" s="161">
        <f t="shared" si="31"/>
        <v>580.23408000000006</v>
      </c>
      <c r="W62" s="221"/>
      <c r="X62" s="221"/>
      <c r="Y62" s="221"/>
      <c r="Z62" s="221"/>
    </row>
    <row r="63" spans="2:26" ht="17.25" customHeight="1" thickBot="1" x14ac:dyDescent="0.3">
      <c r="B63" s="395" t="s">
        <v>39</v>
      </c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77"/>
      <c r="R63" s="3"/>
      <c r="S63" s="3"/>
      <c r="T63" s="3"/>
      <c r="U63" s="3"/>
      <c r="V63" s="3"/>
      <c r="W63" s="221"/>
      <c r="X63" s="221"/>
      <c r="Y63" s="221"/>
      <c r="Z63" s="221"/>
    </row>
    <row r="64" spans="2:26" ht="21" customHeight="1" thickBot="1" x14ac:dyDescent="0.3">
      <c r="B64" s="373" t="s">
        <v>166</v>
      </c>
      <c r="C64" s="398">
        <v>70</v>
      </c>
      <c r="D64" s="398">
        <v>90</v>
      </c>
      <c r="E64" s="398">
        <v>100</v>
      </c>
      <c r="F64" s="72" t="s">
        <v>63</v>
      </c>
      <c r="G64" s="118">
        <v>2850</v>
      </c>
      <c r="H64" s="119">
        <v>80</v>
      </c>
      <c r="I64" s="120">
        <v>98</v>
      </c>
      <c r="J64" s="119">
        <v>105</v>
      </c>
      <c r="K64" s="119">
        <v>74</v>
      </c>
      <c r="L64" s="119">
        <v>75</v>
      </c>
      <c r="M64" s="119">
        <v>98</v>
      </c>
      <c r="N64" s="234">
        <f t="shared" ref="N64:N83" si="32">H64*G64/1000</f>
        <v>228</v>
      </c>
      <c r="O64" s="234">
        <f>I64*G64/1000</f>
        <v>279.3</v>
      </c>
      <c r="P64" s="83">
        <f>J64*G64/1000</f>
        <v>299.25</v>
      </c>
      <c r="Q64" s="361">
        <f>SUM(N64:N70)</f>
        <v>245.34</v>
      </c>
      <c r="R64" s="361">
        <f t="shared" ref="R64:S64" si="33">SUM(O64:O70)</f>
        <v>303.94599999999997</v>
      </c>
      <c r="S64" s="361">
        <f t="shared" si="33"/>
        <v>327.09800000000001</v>
      </c>
      <c r="T64" s="363">
        <f>Q64*1.5</f>
        <v>368.01</v>
      </c>
      <c r="U64" s="363">
        <f>R64*1.5</f>
        <v>455.91899999999998</v>
      </c>
      <c r="V64" s="365">
        <f>S64*1.5</f>
        <v>490.64700000000005</v>
      </c>
      <c r="W64" s="221"/>
      <c r="X64" s="221"/>
      <c r="Y64" s="221"/>
      <c r="Z64" s="221"/>
    </row>
    <row r="65" spans="2:26" ht="21" customHeight="1" thickBot="1" x14ac:dyDescent="0.3">
      <c r="B65" s="375"/>
      <c r="C65" s="399"/>
      <c r="D65" s="399"/>
      <c r="E65" s="399"/>
      <c r="F65" s="73" t="s">
        <v>62</v>
      </c>
      <c r="G65" s="224">
        <v>426</v>
      </c>
      <c r="H65" s="225">
        <v>7</v>
      </c>
      <c r="I65" s="225">
        <v>12</v>
      </c>
      <c r="J65" s="84">
        <v>15</v>
      </c>
      <c r="K65" s="225">
        <v>7</v>
      </c>
      <c r="L65" s="225">
        <v>12</v>
      </c>
      <c r="M65" s="84">
        <v>15</v>
      </c>
      <c r="N65" s="234">
        <f t="shared" si="32"/>
        <v>2.9820000000000002</v>
      </c>
      <c r="O65" s="234">
        <f t="shared" ref="O65" si="34">J65*G65/1000</f>
        <v>6.39</v>
      </c>
      <c r="P65" s="83">
        <f t="shared" ref="P65" si="35">J65*G65/1000</f>
        <v>6.39</v>
      </c>
      <c r="Q65" s="362"/>
      <c r="R65" s="362"/>
      <c r="S65" s="362"/>
      <c r="T65" s="364"/>
      <c r="U65" s="364"/>
      <c r="V65" s="366"/>
      <c r="W65" s="221"/>
      <c r="X65" s="221"/>
      <c r="Y65" s="221"/>
      <c r="Z65" s="221"/>
    </row>
    <row r="66" spans="2:26" ht="15.75" thickBot="1" x14ac:dyDescent="0.3">
      <c r="B66" s="368"/>
      <c r="C66" s="399"/>
      <c r="D66" s="399"/>
      <c r="E66" s="399"/>
      <c r="F66" s="94" t="s">
        <v>41</v>
      </c>
      <c r="G66" s="76">
        <v>204</v>
      </c>
      <c r="H66" s="93">
        <v>6</v>
      </c>
      <c r="I66" s="88">
        <v>10</v>
      </c>
      <c r="J66" s="93">
        <v>10</v>
      </c>
      <c r="K66" s="93">
        <v>5</v>
      </c>
      <c r="L66" s="93">
        <v>8</v>
      </c>
      <c r="M66" s="93">
        <v>10</v>
      </c>
      <c r="N66" s="224">
        <f t="shared" si="32"/>
        <v>1.224</v>
      </c>
      <c r="O66" s="234">
        <f t="shared" ref="O66:O83" si="36">I66*G66/1000</f>
        <v>2.04</v>
      </c>
      <c r="P66" s="83">
        <f t="shared" ref="P66:P83" si="37">J66*G66/1000</f>
        <v>2.04</v>
      </c>
      <c r="Q66" s="362"/>
      <c r="R66" s="362"/>
      <c r="S66" s="362"/>
      <c r="T66" s="364"/>
      <c r="U66" s="364"/>
      <c r="V66" s="366"/>
      <c r="W66" s="221"/>
      <c r="X66" s="221"/>
      <c r="Y66" s="221"/>
      <c r="Z66" s="221"/>
    </row>
    <row r="67" spans="2:26" ht="15.75" customHeight="1" thickBot="1" x14ac:dyDescent="0.3">
      <c r="B67" s="368"/>
      <c r="C67" s="399"/>
      <c r="D67" s="399"/>
      <c r="E67" s="399"/>
      <c r="F67" s="73" t="s">
        <v>64</v>
      </c>
      <c r="G67" s="76">
        <v>750</v>
      </c>
      <c r="H67" s="93">
        <v>13</v>
      </c>
      <c r="I67" s="88">
        <v>15</v>
      </c>
      <c r="J67" s="93">
        <v>20</v>
      </c>
      <c r="K67" s="93">
        <v>13</v>
      </c>
      <c r="L67" s="93">
        <v>15</v>
      </c>
      <c r="M67" s="93">
        <v>20</v>
      </c>
      <c r="N67" s="224">
        <f t="shared" si="32"/>
        <v>9.75</v>
      </c>
      <c r="O67" s="234">
        <f t="shared" si="36"/>
        <v>11.25</v>
      </c>
      <c r="P67" s="83">
        <f t="shared" si="37"/>
        <v>15</v>
      </c>
      <c r="Q67" s="362"/>
      <c r="R67" s="362"/>
      <c r="S67" s="362"/>
      <c r="T67" s="364"/>
      <c r="U67" s="364"/>
      <c r="V67" s="366"/>
      <c r="W67" s="221"/>
      <c r="X67" s="221"/>
      <c r="Y67" s="221"/>
      <c r="Z67" s="221"/>
    </row>
    <row r="68" spans="2:26" ht="15.75" thickBot="1" x14ac:dyDescent="0.3">
      <c r="B68" s="368"/>
      <c r="C68" s="399"/>
      <c r="D68" s="399"/>
      <c r="E68" s="399"/>
      <c r="F68" s="73" t="s">
        <v>96</v>
      </c>
      <c r="G68" s="76">
        <v>517</v>
      </c>
      <c r="H68" s="93">
        <v>5</v>
      </c>
      <c r="I68" s="88">
        <v>5</v>
      </c>
      <c r="J68" s="93">
        <v>7</v>
      </c>
      <c r="K68" s="93">
        <v>5</v>
      </c>
      <c r="L68" s="88">
        <v>5</v>
      </c>
      <c r="M68" s="93">
        <v>7</v>
      </c>
      <c r="N68" s="224">
        <f t="shared" si="32"/>
        <v>2.585</v>
      </c>
      <c r="O68" s="234">
        <f t="shared" si="36"/>
        <v>2.585</v>
      </c>
      <c r="P68" s="83">
        <f t="shared" si="37"/>
        <v>3.6190000000000002</v>
      </c>
      <c r="Q68" s="362"/>
      <c r="R68" s="362"/>
      <c r="S68" s="362"/>
      <c r="T68" s="364"/>
      <c r="U68" s="364"/>
      <c r="V68" s="366"/>
      <c r="W68" s="221"/>
      <c r="X68" s="221"/>
      <c r="Y68" s="221"/>
      <c r="Z68" s="221"/>
    </row>
    <row r="69" spans="2:26" ht="16.5" thickBot="1" x14ac:dyDescent="0.3">
      <c r="B69" s="368"/>
      <c r="C69" s="399"/>
      <c r="D69" s="399"/>
      <c r="E69" s="399"/>
      <c r="F69" s="74" t="s">
        <v>28</v>
      </c>
      <c r="G69" s="224">
        <v>80</v>
      </c>
      <c r="H69" s="84">
        <v>0.1</v>
      </c>
      <c r="I69" s="88">
        <v>0.1</v>
      </c>
      <c r="J69" s="84">
        <v>0.1</v>
      </c>
      <c r="K69" s="84">
        <v>0.1</v>
      </c>
      <c r="L69" s="88">
        <v>0.1</v>
      </c>
      <c r="M69" s="84">
        <v>0.1</v>
      </c>
      <c r="N69" s="224">
        <f t="shared" si="32"/>
        <v>8.0000000000000002E-3</v>
      </c>
      <c r="O69" s="234">
        <f t="shared" si="36"/>
        <v>8.0000000000000002E-3</v>
      </c>
      <c r="P69" s="83">
        <f t="shared" si="37"/>
        <v>8.0000000000000002E-3</v>
      </c>
      <c r="Q69" s="362"/>
      <c r="R69" s="362"/>
      <c r="S69" s="362"/>
      <c r="T69" s="364"/>
      <c r="U69" s="364"/>
      <c r="V69" s="366"/>
      <c r="W69" s="221"/>
      <c r="X69" s="221"/>
      <c r="Y69" s="221"/>
      <c r="Z69" s="221"/>
    </row>
    <row r="70" spans="2:26" ht="15.75" thickBot="1" x14ac:dyDescent="0.3">
      <c r="B70" s="368"/>
      <c r="C70" s="400"/>
      <c r="D70" s="400"/>
      <c r="E70" s="400"/>
      <c r="F70" s="73" t="s">
        <v>12</v>
      </c>
      <c r="G70" s="224">
        <v>791</v>
      </c>
      <c r="H70" s="81">
        <v>1</v>
      </c>
      <c r="I70" s="88">
        <v>3</v>
      </c>
      <c r="J70" s="81">
        <v>1</v>
      </c>
      <c r="K70" s="81">
        <v>1</v>
      </c>
      <c r="L70" s="88">
        <v>3</v>
      </c>
      <c r="M70" s="81">
        <v>1</v>
      </c>
      <c r="N70" s="224">
        <f t="shared" si="32"/>
        <v>0.79100000000000004</v>
      </c>
      <c r="O70" s="234">
        <f t="shared" si="36"/>
        <v>2.3730000000000002</v>
      </c>
      <c r="P70" s="83">
        <f t="shared" si="37"/>
        <v>0.79100000000000004</v>
      </c>
      <c r="Q70" s="355"/>
      <c r="R70" s="355"/>
      <c r="S70" s="355"/>
      <c r="T70" s="357"/>
      <c r="U70" s="357"/>
      <c r="V70" s="353"/>
      <c r="W70" s="221"/>
      <c r="X70" s="221"/>
      <c r="Y70" s="221"/>
      <c r="Z70" s="221"/>
    </row>
    <row r="71" spans="2:26" ht="15.75" customHeight="1" thickBot="1" x14ac:dyDescent="0.3">
      <c r="B71" s="368" t="s">
        <v>74</v>
      </c>
      <c r="C71" s="389">
        <v>20</v>
      </c>
      <c r="D71" s="389">
        <v>20</v>
      </c>
      <c r="E71" s="389">
        <v>20</v>
      </c>
      <c r="F71" s="74" t="s">
        <v>71</v>
      </c>
      <c r="G71" s="204">
        <v>417</v>
      </c>
      <c r="H71" s="82">
        <v>10</v>
      </c>
      <c r="I71" s="82">
        <v>10</v>
      </c>
      <c r="J71" s="82">
        <v>10</v>
      </c>
      <c r="K71" s="82">
        <v>10</v>
      </c>
      <c r="L71" s="82">
        <v>10</v>
      </c>
      <c r="M71" s="82">
        <v>10</v>
      </c>
      <c r="N71" s="204">
        <f t="shared" si="32"/>
        <v>4.17</v>
      </c>
      <c r="O71" s="216">
        <f t="shared" si="36"/>
        <v>4.17</v>
      </c>
      <c r="P71" s="83">
        <f t="shared" si="37"/>
        <v>4.17</v>
      </c>
      <c r="Q71" s="359">
        <f>SUM(N71:N74)</f>
        <v>24.515999999999998</v>
      </c>
      <c r="R71" s="359">
        <f t="shared" ref="R71:S71" si="38">SUM(O71:O74)</f>
        <v>24.515999999999998</v>
      </c>
      <c r="S71" s="359">
        <f t="shared" si="38"/>
        <v>24.515999999999998</v>
      </c>
      <c r="T71" s="360">
        <f>Q71*1.5</f>
        <v>36.774000000000001</v>
      </c>
      <c r="U71" s="360">
        <f>R71*1.5</f>
        <v>36.774000000000001</v>
      </c>
      <c r="V71" s="358">
        <f>S71*1.5</f>
        <v>36.774000000000001</v>
      </c>
      <c r="W71" s="221"/>
      <c r="X71" s="221"/>
      <c r="Y71" s="221"/>
      <c r="Z71" s="221"/>
    </row>
    <row r="72" spans="2:26" ht="15.75" customHeight="1" thickBot="1" x14ac:dyDescent="0.3">
      <c r="B72" s="368"/>
      <c r="C72" s="389"/>
      <c r="D72" s="389"/>
      <c r="E72" s="389"/>
      <c r="F72" s="74" t="s">
        <v>75</v>
      </c>
      <c r="G72" s="204">
        <v>222</v>
      </c>
      <c r="H72" s="82">
        <v>3</v>
      </c>
      <c r="I72" s="82">
        <v>3</v>
      </c>
      <c r="J72" s="82">
        <v>3</v>
      </c>
      <c r="K72" s="82">
        <v>3</v>
      </c>
      <c r="L72" s="82">
        <v>3</v>
      </c>
      <c r="M72" s="82">
        <v>3</v>
      </c>
      <c r="N72" s="204">
        <f t="shared" si="32"/>
        <v>0.66600000000000004</v>
      </c>
      <c r="O72" s="216">
        <f t="shared" si="36"/>
        <v>0.66600000000000004</v>
      </c>
      <c r="P72" s="83">
        <f t="shared" si="37"/>
        <v>0.66600000000000004</v>
      </c>
      <c r="Q72" s="359"/>
      <c r="R72" s="359"/>
      <c r="S72" s="359"/>
      <c r="T72" s="360"/>
      <c r="U72" s="360"/>
      <c r="V72" s="358"/>
      <c r="W72" s="221"/>
      <c r="X72" s="221"/>
      <c r="Y72" s="221"/>
      <c r="Z72" s="221"/>
    </row>
    <row r="73" spans="2:26" ht="15.75" customHeight="1" thickBot="1" x14ac:dyDescent="0.3">
      <c r="B73" s="368"/>
      <c r="C73" s="389"/>
      <c r="D73" s="389"/>
      <c r="E73" s="389"/>
      <c r="F73" s="74" t="s">
        <v>14</v>
      </c>
      <c r="G73" s="204">
        <v>4560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82">
        <v>3</v>
      </c>
      <c r="N73" s="204">
        <f t="shared" si="32"/>
        <v>13.68</v>
      </c>
      <c r="O73" s="216">
        <f t="shared" si="36"/>
        <v>13.68</v>
      </c>
      <c r="P73" s="83">
        <f t="shared" si="37"/>
        <v>13.68</v>
      </c>
      <c r="Q73" s="359"/>
      <c r="R73" s="359"/>
      <c r="S73" s="359"/>
      <c r="T73" s="360"/>
      <c r="U73" s="360"/>
      <c r="V73" s="358"/>
      <c r="W73" s="221"/>
      <c r="X73" s="221"/>
      <c r="Y73" s="221"/>
      <c r="Z73" s="221"/>
    </row>
    <row r="74" spans="2:26" ht="15.75" customHeight="1" thickBot="1" x14ac:dyDescent="0.3">
      <c r="B74" s="368"/>
      <c r="C74" s="389"/>
      <c r="D74" s="389"/>
      <c r="E74" s="389"/>
      <c r="F74" s="74" t="s">
        <v>78</v>
      </c>
      <c r="G74" s="204">
        <v>2000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82">
        <v>3</v>
      </c>
      <c r="N74" s="204">
        <f t="shared" si="32"/>
        <v>6</v>
      </c>
      <c r="O74" s="216">
        <f t="shared" si="36"/>
        <v>6</v>
      </c>
      <c r="P74" s="83">
        <f t="shared" si="37"/>
        <v>6</v>
      </c>
      <c r="Q74" s="359"/>
      <c r="R74" s="359"/>
      <c r="S74" s="359"/>
      <c r="T74" s="360"/>
      <c r="U74" s="360"/>
      <c r="V74" s="358"/>
      <c r="W74" s="221"/>
      <c r="X74" s="221"/>
      <c r="Y74" s="221"/>
      <c r="Z74" s="221"/>
    </row>
    <row r="75" spans="2:26" ht="15.75" customHeight="1" thickBot="1" x14ac:dyDescent="0.3">
      <c r="B75" s="368" t="s">
        <v>73</v>
      </c>
      <c r="C75" s="389">
        <v>130</v>
      </c>
      <c r="D75" s="389">
        <v>150</v>
      </c>
      <c r="E75" s="389">
        <v>180</v>
      </c>
      <c r="F75" s="74" t="s">
        <v>72</v>
      </c>
      <c r="G75" s="204">
        <v>276</v>
      </c>
      <c r="H75" s="82">
        <v>140</v>
      </c>
      <c r="I75" s="82">
        <v>144</v>
      </c>
      <c r="J75" s="82">
        <v>150</v>
      </c>
      <c r="K75" s="82">
        <v>93</v>
      </c>
      <c r="L75" s="88">
        <v>108</v>
      </c>
      <c r="M75" s="88">
        <v>111</v>
      </c>
      <c r="N75" s="204">
        <f t="shared" si="32"/>
        <v>38.64</v>
      </c>
      <c r="O75" s="216">
        <f t="shared" si="36"/>
        <v>39.744</v>
      </c>
      <c r="P75" s="83">
        <f t="shared" si="37"/>
        <v>41.4</v>
      </c>
      <c r="Q75" s="359">
        <f>SUM(N75:N79)</f>
        <v>103.861</v>
      </c>
      <c r="R75" s="359">
        <f t="shared" ref="R75:S75" si="39">SUM(O75:O79)</f>
        <v>98.92</v>
      </c>
      <c r="S75" s="359">
        <f t="shared" si="39"/>
        <v>108.03899999999999</v>
      </c>
      <c r="T75" s="360">
        <f>Q75*1.5</f>
        <v>155.79150000000001</v>
      </c>
      <c r="U75" s="360">
        <f>R75*1.5</f>
        <v>148.38</v>
      </c>
      <c r="V75" s="358">
        <f>S75*1.5</f>
        <v>162.05849999999998</v>
      </c>
      <c r="W75" s="221"/>
      <c r="X75" s="221"/>
      <c r="Y75" s="221"/>
      <c r="Z75" s="221"/>
    </row>
    <row r="76" spans="2:26" ht="15.75" customHeight="1" thickBot="1" x14ac:dyDescent="0.3">
      <c r="B76" s="368"/>
      <c r="C76" s="389"/>
      <c r="D76" s="389"/>
      <c r="E76" s="389"/>
      <c r="F76" s="74" t="s">
        <v>35</v>
      </c>
      <c r="G76" s="204">
        <v>219</v>
      </c>
      <c r="H76" s="82">
        <v>55</v>
      </c>
      <c r="I76" s="82">
        <v>75</v>
      </c>
      <c r="J76" s="82">
        <v>90</v>
      </c>
      <c r="K76" s="82">
        <v>48</v>
      </c>
      <c r="L76" s="88">
        <v>57</v>
      </c>
      <c r="M76" s="88">
        <v>63</v>
      </c>
      <c r="N76" s="204">
        <f t="shared" si="32"/>
        <v>12.045</v>
      </c>
      <c r="O76" s="216">
        <f t="shared" si="36"/>
        <v>16.425000000000001</v>
      </c>
      <c r="P76" s="83">
        <f t="shared" si="37"/>
        <v>19.71</v>
      </c>
      <c r="Q76" s="359"/>
      <c r="R76" s="359"/>
      <c r="S76" s="359"/>
      <c r="T76" s="360"/>
      <c r="U76" s="360"/>
      <c r="V76" s="358"/>
      <c r="W76" s="221"/>
      <c r="X76" s="221"/>
      <c r="Y76" s="221"/>
      <c r="Z76" s="221"/>
    </row>
    <row r="77" spans="2:26" ht="15.75" thickBot="1" x14ac:dyDescent="0.3">
      <c r="B77" s="368"/>
      <c r="C77" s="389"/>
      <c r="D77" s="389"/>
      <c r="E77" s="389"/>
      <c r="F77" s="73" t="s">
        <v>71</v>
      </c>
      <c r="G77" s="204">
        <v>417</v>
      </c>
      <c r="H77" s="81">
        <v>40</v>
      </c>
      <c r="I77" s="81">
        <v>15</v>
      </c>
      <c r="J77" s="81">
        <v>25</v>
      </c>
      <c r="K77" s="81">
        <v>40</v>
      </c>
      <c r="L77" s="88">
        <v>15</v>
      </c>
      <c r="M77" s="88">
        <v>25</v>
      </c>
      <c r="N77" s="204">
        <f t="shared" si="32"/>
        <v>16.68</v>
      </c>
      <c r="O77" s="216">
        <f t="shared" si="36"/>
        <v>6.2549999999999999</v>
      </c>
      <c r="P77" s="83">
        <f t="shared" si="37"/>
        <v>10.425000000000001</v>
      </c>
      <c r="Q77" s="359"/>
      <c r="R77" s="359"/>
      <c r="S77" s="359"/>
      <c r="T77" s="360"/>
      <c r="U77" s="360"/>
      <c r="V77" s="358"/>
      <c r="W77" s="221"/>
      <c r="X77" s="221"/>
      <c r="Y77" s="221"/>
      <c r="Z77" s="221"/>
    </row>
    <row r="78" spans="2:26" ht="15.75" thickBot="1" x14ac:dyDescent="0.3">
      <c r="B78" s="368"/>
      <c r="C78" s="389"/>
      <c r="D78" s="389"/>
      <c r="E78" s="389"/>
      <c r="F78" s="73" t="s">
        <v>14</v>
      </c>
      <c r="G78" s="204">
        <v>4560</v>
      </c>
      <c r="H78" s="81">
        <v>8</v>
      </c>
      <c r="I78" s="81">
        <v>8</v>
      </c>
      <c r="J78" s="81">
        <v>8</v>
      </c>
      <c r="K78" s="81">
        <v>8</v>
      </c>
      <c r="L78" s="88">
        <v>8</v>
      </c>
      <c r="M78" s="88">
        <v>8</v>
      </c>
      <c r="N78" s="204">
        <f t="shared" si="32"/>
        <v>36.479999999999997</v>
      </c>
      <c r="O78" s="216">
        <f t="shared" si="36"/>
        <v>36.479999999999997</v>
      </c>
      <c r="P78" s="83">
        <f t="shared" si="37"/>
        <v>36.479999999999997</v>
      </c>
      <c r="Q78" s="359"/>
      <c r="R78" s="359"/>
      <c r="S78" s="359"/>
      <c r="T78" s="360"/>
      <c r="U78" s="360"/>
      <c r="V78" s="358"/>
      <c r="W78" s="221"/>
      <c r="X78" s="221"/>
      <c r="Y78" s="221"/>
      <c r="Z78" s="221"/>
    </row>
    <row r="79" spans="2:26" ht="16.5" thickBot="1" x14ac:dyDescent="0.3">
      <c r="B79" s="368"/>
      <c r="C79" s="389"/>
      <c r="D79" s="389"/>
      <c r="E79" s="389"/>
      <c r="F79" s="74" t="s">
        <v>28</v>
      </c>
      <c r="G79" s="204">
        <v>80</v>
      </c>
      <c r="H79" s="84">
        <v>0.2</v>
      </c>
      <c r="I79" s="84">
        <v>0.2</v>
      </c>
      <c r="J79" s="84">
        <v>0.3</v>
      </c>
      <c r="K79" s="84">
        <v>0.2</v>
      </c>
      <c r="L79" s="121">
        <v>0.3</v>
      </c>
      <c r="M79" s="121">
        <v>0.3</v>
      </c>
      <c r="N79" s="204">
        <f t="shared" si="32"/>
        <v>1.6E-2</v>
      </c>
      <c r="O79" s="216">
        <f t="shared" si="36"/>
        <v>1.6E-2</v>
      </c>
      <c r="P79" s="83">
        <f t="shared" si="37"/>
        <v>2.4E-2</v>
      </c>
      <c r="Q79" s="359"/>
      <c r="R79" s="359"/>
      <c r="S79" s="359"/>
      <c r="T79" s="360"/>
      <c r="U79" s="360"/>
      <c r="V79" s="358"/>
      <c r="W79" s="221"/>
      <c r="X79" s="221"/>
      <c r="Y79" s="221"/>
      <c r="Z79" s="221"/>
    </row>
    <row r="80" spans="2:26" ht="31.5" x14ac:dyDescent="0.25">
      <c r="B80" s="122" t="s">
        <v>123</v>
      </c>
      <c r="C80" s="210">
        <v>20</v>
      </c>
      <c r="D80" s="210">
        <v>25</v>
      </c>
      <c r="E80" s="210">
        <v>30</v>
      </c>
      <c r="F80" s="123" t="s">
        <v>122</v>
      </c>
      <c r="G80" s="204">
        <v>1000</v>
      </c>
      <c r="H80" s="84">
        <v>22</v>
      </c>
      <c r="I80" s="84">
        <v>27</v>
      </c>
      <c r="J80" s="84">
        <v>32</v>
      </c>
      <c r="K80" s="84">
        <v>20</v>
      </c>
      <c r="L80" s="124">
        <v>25</v>
      </c>
      <c r="M80" s="124">
        <v>30</v>
      </c>
      <c r="N80" s="204">
        <f t="shared" si="32"/>
        <v>22</v>
      </c>
      <c r="O80" s="216">
        <f t="shared" si="36"/>
        <v>27</v>
      </c>
      <c r="P80" s="83">
        <f t="shared" si="37"/>
        <v>32</v>
      </c>
      <c r="Q80" s="204">
        <f>N80</f>
        <v>22</v>
      </c>
      <c r="R80" s="204">
        <f t="shared" ref="R80:S80" si="40">O80</f>
        <v>27</v>
      </c>
      <c r="S80" s="204">
        <f t="shared" si="40"/>
        <v>32</v>
      </c>
      <c r="T80" s="208">
        <f t="shared" ref="T80:V81" si="41">Q80*1.5</f>
        <v>33</v>
      </c>
      <c r="U80" s="208">
        <f t="shared" si="41"/>
        <v>40.5</v>
      </c>
      <c r="V80" s="208">
        <f t="shared" si="41"/>
        <v>48</v>
      </c>
      <c r="W80" s="221"/>
      <c r="X80" s="221"/>
      <c r="Y80" s="221"/>
      <c r="Z80" s="221"/>
    </row>
    <row r="81" spans="2:26" ht="15.75" x14ac:dyDescent="0.25">
      <c r="B81" s="298" t="s">
        <v>97</v>
      </c>
      <c r="C81" s="396">
        <v>200</v>
      </c>
      <c r="D81" s="396">
        <v>200</v>
      </c>
      <c r="E81" s="396">
        <v>200</v>
      </c>
      <c r="F81" s="74" t="s">
        <v>42</v>
      </c>
      <c r="G81" s="204">
        <v>1488</v>
      </c>
      <c r="H81" s="81">
        <v>20</v>
      </c>
      <c r="I81" s="81">
        <v>20</v>
      </c>
      <c r="J81" s="81">
        <v>20</v>
      </c>
      <c r="K81" s="81">
        <v>20</v>
      </c>
      <c r="L81" s="81">
        <v>20</v>
      </c>
      <c r="M81" s="81">
        <v>20</v>
      </c>
      <c r="N81" s="205">
        <f t="shared" si="32"/>
        <v>29.76</v>
      </c>
      <c r="O81" s="204">
        <f t="shared" si="36"/>
        <v>29.76</v>
      </c>
      <c r="P81" s="91">
        <f t="shared" ref="P81:P82" si="42">H81*G81/1000</f>
        <v>29.76</v>
      </c>
      <c r="Q81" s="354">
        <f>SUM(N81:N82)</f>
        <v>33.160000000000004</v>
      </c>
      <c r="R81" s="354">
        <f t="shared" ref="R81:S81" si="43">SUM(O81:O82)</f>
        <v>33.160000000000004</v>
      </c>
      <c r="S81" s="354">
        <f t="shared" si="43"/>
        <v>33.160000000000004</v>
      </c>
      <c r="T81" s="356">
        <f t="shared" si="41"/>
        <v>49.740000000000009</v>
      </c>
      <c r="U81" s="356">
        <f t="shared" si="41"/>
        <v>49.740000000000009</v>
      </c>
      <c r="V81" s="352">
        <f t="shared" si="41"/>
        <v>49.740000000000009</v>
      </c>
      <c r="W81" s="221"/>
      <c r="X81" s="221"/>
      <c r="Y81" s="221"/>
      <c r="Z81" s="221"/>
    </row>
    <row r="82" spans="2:26" ht="16.5" thickBot="1" x14ac:dyDescent="0.3">
      <c r="B82" s="299"/>
      <c r="C82" s="401"/>
      <c r="D82" s="401"/>
      <c r="E82" s="401"/>
      <c r="F82" s="74" t="s">
        <v>38</v>
      </c>
      <c r="G82" s="204">
        <v>425</v>
      </c>
      <c r="H82" s="81">
        <v>8</v>
      </c>
      <c r="I82" s="81">
        <v>8</v>
      </c>
      <c r="J82" s="81">
        <v>8</v>
      </c>
      <c r="K82" s="81">
        <v>8</v>
      </c>
      <c r="L82" s="81">
        <v>8</v>
      </c>
      <c r="M82" s="81">
        <v>8</v>
      </c>
      <c r="N82" s="205">
        <f t="shared" si="32"/>
        <v>3.4</v>
      </c>
      <c r="O82" s="204">
        <f t="shared" si="36"/>
        <v>3.4</v>
      </c>
      <c r="P82" s="91">
        <f t="shared" si="42"/>
        <v>3.4</v>
      </c>
      <c r="Q82" s="355"/>
      <c r="R82" s="355"/>
      <c r="S82" s="355"/>
      <c r="T82" s="357"/>
      <c r="U82" s="357"/>
      <c r="V82" s="353"/>
      <c r="W82" s="221"/>
      <c r="X82" s="221"/>
      <c r="Y82" s="221"/>
      <c r="Z82" s="221"/>
    </row>
    <row r="83" spans="2:26" ht="30" x14ac:dyDescent="0.25">
      <c r="B83" s="92" t="s">
        <v>110</v>
      </c>
      <c r="C83" s="93">
        <v>30</v>
      </c>
      <c r="D83" s="93">
        <v>50</v>
      </c>
      <c r="E83" s="93">
        <v>50</v>
      </c>
      <c r="F83" s="94" t="s">
        <v>110</v>
      </c>
      <c r="G83" s="203">
        <v>550</v>
      </c>
      <c r="H83" s="81">
        <v>30</v>
      </c>
      <c r="I83" s="81">
        <v>50</v>
      </c>
      <c r="J83" s="81">
        <v>50</v>
      </c>
      <c r="K83" s="81">
        <v>30</v>
      </c>
      <c r="L83" s="81">
        <v>50</v>
      </c>
      <c r="M83" s="81">
        <v>50</v>
      </c>
      <c r="N83" s="204">
        <f t="shared" si="32"/>
        <v>16.5</v>
      </c>
      <c r="O83" s="216">
        <f t="shared" si="36"/>
        <v>27.5</v>
      </c>
      <c r="P83" s="83">
        <f t="shared" si="37"/>
        <v>27.5</v>
      </c>
      <c r="Q83" s="204">
        <f>SUM(N83)</f>
        <v>16.5</v>
      </c>
      <c r="R83" s="204">
        <f t="shared" ref="R83:S83" si="44">SUM(O83)</f>
        <v>27.5</v>
      </c>
      <c r="S83" s="204">
        <f t="shared" si="44"/>
        <v>27.5</v>
      </c>
      <c r="T83" s="208">
        <f>Q83*1.5</f>
        <v>24.75</v>
      </c>
      <c r="U83" s="208">
        <f>R83*1.5</f>
        <v>41.25</v>
      </c>
      <c r="V83" s="209">
        <f>S83*1.5</f>
        <v>41.25</v>
      </c>
      <c r="W83" s="221"/>
      <c r="X83" s="221"/>
      <c r="Y83" s="221"/>
      <c r="Z83" s="221"/>
    </row>
    <row r="84" spans="2:26" ht="15.75" thickBot="1" x14ac:dyDescent="0.3"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4"/>
      <c r="O84" s="164"/>
      <c r="P84" s="164"/>
      <c r="Q84" s="164">
        <f t="shared" ref="Q84:V84" si="45">SUM(Q64:Q83)</f>
        <v>445.37700000000001</v>
      </c>
      <c r="R84" s="164">
        <f t="shared" si="45"/>
        <v>515.04200000000003</v>
      </c>
      <c r="S84" s="164">
        <f t="shared" si="45"/>
        <v>552.31299999999999</v>
      </c>
      <c r="T84" s="164">
        <f t="shared" si="45"/>
        <v>668.06550000000004</v>
      </c>
      <c r="U84" s="164">
        <f t="shared" si="45"/>
        <v>772.56299999999999</v>
      </c>
      <c r="V84" s="165">
        <f t="shared" si="45"/>
        <v>828.46950000000004</v>
      </c>
      <c r="W84" s="221"/>
      <c r="X84" s="221"/>
      <c r="Y84" s="221"/>
      <c r="Z84" s="221"/>
    </row>
    <row r="85" spans="2:26" x14ac:dyDescent="0.25">
      <c r="B85" s="395" t="s">
        <v>45</v>
      </c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77"/>
      <c r="R85" s="3"/>
      <c r="S85" s="3"/>
      <c r="T85" s="3"/>
      <c r="U85" s="3"/>
      <c r="V85" s="3"/>
      <c r="W85" s="221"/>
      <c r="X85" s="221"/>
      <c r="Y85" s="221"/>
      <c r="Z85" s="221"/>
    </row>
    <row r="86" spans="2:26" ht="15" customHeight="1" x14ac:dyDescent="0.25">
      <c r="B86" s="390" t="s">
        <v>115</v>
      </c>
      <c r="C86" s="301" t="s">
        <v>46</v>
      </c>
      <c r="D86" s="301" t="s">
        <v>48</v>
      </c>
      <c r="E86" s="301" t="s">
        <v>113</v>
      </c>
      <c r="F86" s="116" t="s">
        <v>147</v>
      </c>
      <c r="G86" s="204">
        <v>5650</v>
      </c>
      <c r="H86" s="81">
        <v>50</v>
      </c>
      <c r="I86" s="81">
        <v>65</v>
      </c>
      <c r="J86" s="81">
        <v>80</v>
      </c>
      <c r="K86" s="81">
        <v>47</v>
      </c>
      <c r="L86" s="81">
        <v>58</v>
      </c>
      <c r="M86" s="81">
        <v>69</v>
      </c>
      <c r="N86" s="204">
        <f t="shared" ref="N86:N109" si="46">H86*G86/1000</f>
        <v>282.5</v>
      </c>
      <c r="O86" s="204">
        <f t="shared" ref="O86:O109" si="47">I86*G86/1000</f>
        <v>367.25</v>
      </c>
      <c r="P86" s="204">
        <f t="shared" ref="P86:P109" si="48">J86*G86/1000</f>
        <v>452</v>
      </c>
      <c r="Q86" s="359">
        <f>SUM(N86:N94)</f>
        <v>323.11100000000005</v>
      </c>
      <c r="R86" s="359">
        <f>SUM(O86:O94)</f>
        <v>417.53199999999998</v>
      </c>
      <c r="S86" s="359">
        <f>SUM(P86:P94)</f>
        <v>512.25200000000007</v>
      </c>
      <c r="T86" s="359">
        <f>Q86*1.5</f>
        <v>484.66650000000004</v>
      </c>
      <c r="U86" s="359">
        <f>R86*1.5</f>
        <v>626.298</v>
      </c>
      <c r="V86" s="359">
        <f>S86*1.5</f>
        <v>768.37800000000016</v>
      </c>
      <c r="W86" s="221"/>
      <c r="X86" s="221"/>
      <c r="Y86" s="221"/>
      <c r="Z86" s="221"/>
    </row>
    <row r="87" spans="2:26" ht="15" customHeight="1" x14ac:dyDescent="0.25">
      <c r="B87" s="390"/>
      <c r="C87" s="301"/>
      <c r="D87" s="301"/>
      <c r="E87" s="301"/>
      <c r="F87" s="116" t="s">
        <v>84</v>
      </c>
      <c r="G87" s="204">
        <v>409</v>
      </c>
      <c r="H87" s="81">
        <v>40</v>
      </c>
      <c r="I87" s="81">
        <v>50</v>
      </c>
      <c r="J87" s="81">
        <v>60</v>
      </c>
      <c r="K87" s="81">
        <v>32</v>
      </c>
      <c r="L87" s="81">
        <v>40</v>
      </c>
      <c r="M87" s="81">
        <v>48</v>
      </c>
      <c r="N87" s="204">
        <f t="shared" si="46"/>
        <v>16.36</v>
      </c>
      <c r="O87" s="204">
        <f t="shared" si="47"/>
        <v>20.45</v>
      </c>
      <c r="P87" s="204">
        <f t="shared" si="48"/>
        <v>24.54</v>
      </c>
      <c r="Q87" s="359"/>
      <c r="R87" s="359"/>
      <c r="S87" s="359"/>
      <c r="T87" s="359"/>
      <c r="U87" s="359"/>
      <c r="V87" s="359"/>
      <c r="W87" s="221"/>
      <c r="X87" s="221"/>
      <c r="Y87" s="221"/>
      <c r="Z87" s="221"/>
    </row>
    <row r="88" spans="2:26" ht="15" customHeight="1" x14ac:dyDescent="0.25">
      <c r="B88" s="390"/>
      <c r="C88" s="301"/>
      <c r="D88" s="301"/>
      <c r="E88" s="301"/>
      <c r="F88" s="73" t="s">
        <v>60</v>
      </c>
      <c r="G88" s="204">
        <v>212</v>
      </c>
      <c r="H88" s="81">
        <v>20</v>
      </c>
      <c r="I88" s="81">
        <v>25</v>
      </c>
      <c r="J88" s="81">
        <v>30</v>
      </c>
      <c r="K88" s="81">
        <v>16</v>
      </c>
      <c r="L88" s="81">
        <v>20</v>
      </c>
      <c r="M88" s="81">
        <v>24</v>
      </c>
      <c r="N88" s="204">
        <f t="shared" si="46"/>
        <v>4.24</v>
      </c>
      <c r="O88" s="204">
        <f t="shared" si="47"/>
        <v>5.3</v>
      </c>
      <c r="P88" s="204">
        <f t="shared" si="48"/>
        <v>6.36</v>
      </c>
      <c r="Q88" s="359"/>
      <c r="R88" s="359"/>
      <c r="S88" s="359"/>
      <c r="T88" s="359"/>
      <c r="U88" s="359"/>
      <c r="V88" s="359"/>
      <c r="W88" s="221"/>
      <c r="X88" s="221"/>
      <c r="Y88" s="221"/>
      <c r="Z88" s="221"/>
    </row>
    <row r="89" spans="2:26" ht="15" customHeight="1" x14ac:dyDescent="0.25">
      <c r="B89" s="390"/>
      <c r="C89" s="301"/>
      <c r="D89" s="301"/>
      <c r="E89" s="301"/>
      <c r="F89" s="73" t="s">
        <v>40</v>
      </c>
      <c r="G89" s="204">
        <v>276</v>
      </c>
      <c r="H89" s="81">
        <v>21</v>
      </c>
      <c r="I89" s="81">
        <v>26</v>
      </c>
      <c r="J89" s="81">
        <v>32</v>
      </c>
      <c r="K89" s="81">
        <v>16</v>
      </c>
      <c r="L89" s="81">
        <v>20</v>
      </c>
      <c r="M89" s="81">
        <v>24</v>
      </c>
      <c r="N89" s="204">
        <f t="shared" si="46"/>
        <v>5.7960000000000003</v>
      </c>
      <c r="O89" s="204">
        <f t="shared" si="47"/>
        <v>7.1760000000000002</v>
      </c>
      <c r="P89" s="204">
        <f t="shared" si="48"/>
        <v>8.8320000000000007</v>
      </c>
      <c r="Q89" s="359"/>
      <c r="R89" s="359"/>
      <c r="S89" s="359"/>
      <c r="T89" s="359"/>
      <c r="U89" s="359"/>
      <c r="V89" s="359"/>
      <c r="W89" s="221"/>
      <c r="X89" s="221"/>
      <c r="Y89" s="221"/>
      <c r="Z89" s="221"/>
    </row>
    <row r="90" spans="2:26" ht="15" customHeight="1" x14ac:dyDescent="0.25">
      <c r="B90" s="390"/>
      <c r="C90" s="301"/>
      <c r="D90" s="301"/>
      <c r="E90" s="301"/>
      <c r="F90" s="73" t="s">
        <v>10</v>
      </c>
      <c r="G90" s="204">
        <v>219</v>
      </c>
      <c r="H90" s="81">
        <v>10</v>
      </c>
      <c r="I90" s="81">
        <v>12</v>
      </c>
      <c r="J90" s="81">
        <v>15</v>
      </c>
      <c r="K90" s="81">
        <v>8</v>
      </c>
      <c r="L90" s="81">
        <v>10</v>
      </c>
      <c r="M90" s="81">
        <v>12</v>
      </c>
      <c r="N90" s="204">
        <f t="shared" si="46"/>
        <v>2.19</v>
      </c>
      <c r="O90" s="204">
        <f t="shared" si="47"/>
        <v>2.6280000000000001</v>
      </c>
      <c r="P90" s="204">
        <f t="shared" si="48"/>
        <v>3.2850000000000001</v>
      </c>
      <c r="Q90" s="359"/>
      <c r="R90" s="359"/>
      <c r="S90" s="359"/>
      <c r="T90" s="359"/>
      <c r="U90" s="359"/>
      <c r="V90" s="359"/>
      <c r="W90" s="221"/>
      <c r="X90" s="221"/>
      <c r="Y90" s="221"/>
      <c r="Z90" s="221"/>
    </row>
    <row r="91" spans="2:26" ht="15" customHeight="1" x14ac:dyDescent="0.25">
      <c r="B91" s="390"/>
      <c r="C91" s="301"/>
      <c r="D91" s="301"/>
      <c r="E91" s="301"/>
      <c r="F91" s="73" t="s">
        <v>11</v>
      </c>
      <c r="G91" s="204">
        <v>204</v>
      </c>
      <c r="H91" s="81">
        <v>9</v>
      </c>
      <c r="I91" s="81">
        <v>12</v>
      </c>
      <c r="J91" s="81">
        <v>14</v>
      </c>
      <c r="K91" s="81">
        <v>8</v>
      </c>
      <c r="L91" s="81">
        <v>10</v>
      </c>
      <c r="M91" s="81">
        <v>12</v>
      </c>
      <c r="N91" s="204">
        <f t="shared" si="46"/>
        <v>1.8360000000000001</v>
      </c>
      <c r="O91" s="204">
        <f t="shared" si="47"/>
        <v>2.448</v>
      </c>
      <c r="P91" s="204">
        <f t="shared" si="48"/>
        <v>2.8559999999999999</v>
      </c>
      <c r="Q91" s="359"/>
      <c r="R91" s="359"/>
      <c r="S91" s="359"/>
      <c r="T91" s="359"/>
      <c r="U91" s="359"/>
      <c r="V91" s="359"/>
      <c r="W91" s="221"/>
      <c r="X91" s="221"/>
      <c r="Y91" s="221"/>
      <c r="Z91" s="221"/>
    </row>
    <row r="92" spans="2:26" ht="15" customHeight="1" x14ac:dyDescent="0.25">
      <c r="B92" s="390"/>
      <c r="C92" s="301"/>
      <c r="D92" s="301"/>
      <c r="E92" s="301"/>
      <c r="F92" s="123" t="s">
        <v>58</v>
      </c>
      <c r="G92" s="204">
        <v>1300</v>
      </c>
      <c r="H92" s="81">
        <v>6</v>
      </c>
      <c r="I92" s="81">
        <v>7</v>
      </c>
      <c r="J92" s="81">
        <v>8</v>
      </c>
      <c r="K92" s="81">
        <v>6</v>
      </c>
      <c r="L92" s="81">
        <v>7</v>
      </c>
      <c r="M92" s="81">
        <v>8</v>
      </c>
      <c r="N92" s="204">
        <f t="shared" si="46"/>
        <v>7.8</v>
      </c>
      <c r="O92" s="204">
        <f t="shared" si="47"/>
        <v>9.1</v>
      </c>
      <c r="P92" s="204">
        <f t="shared" si="48"/>
        <v>10.4</v>
      </c>
      <c r="Q92" s="359"/>
      <c r="R92" s="359"/>
      <c r="S92" s="359"/>
      <c r="T92" s="359"/>
      <c r="U92" s="359"/>
      <c r="V92" s="359"/>
      <c r="W92" s="221"/>
      <c r="X92" s="221"/>
      <c r="Y92" s="221"/>
      <c r="Z92" s="221"/>
    </row>
    <row r="93" spans="2:26" x14ac:dyDescent="0.25">
      <c r="B93" s="390"/>
      <c r="C93" s="301"/>
      <c r="D93" s="301"/>
      <c r="E93" s="301"/>
      <c r="F93" s="73" t="s">
        <v>12</v>
      </c>
      <c r="G93" s="204">
        <v>791</v>
      </c>
      <c r="H93" s="81">
        <v>3</v>
      </c>
      <c r="I93" s="81">
        <v>4</v>
      </c>
      <c r="J93" s="81">
        <v>5</v>
      </c>
      <c r="K93" s="81">
        <v>5</v>
      </c>
      <c r="L93" s="81">
        <v>5</v>
      </c>
      <c r="M93" s="81">
        <v>7</v>
      </c>
      <c r="N93" s="204">
        <f t="shared" si="46"/>
        <v>2.3730000000000002</v>
      </c>
      <c r="O93" s="204">
        <f t="shared" si="47"/>
        <v>3.1640000000000001</v>
      </c>
      <c r="P93" s="204">
        <f t="shared" si="48"/>
        <v>3.9550000000000001</v>
      </c>
      <c r="Q93" s="359"/>
      <c r="R93" s="359"/>
      <c r="S93" s="359"/>
      <c r="T93" s="359"/>
      <c r="U93" s="359"/>
      <c r="V93" s="359"/>
      <c r="W93" s="221"/>
      <c r="X93" s="221"/>
      <c r="Y93" s="221"/>
      <c r="Z93" s="221"/>
    </row>
    <row r="94" spans="2:26" ht="15.75" x14ac:dyDescent="0.25">
      <c r="B94" s="390"/>
      <c r="C94" s="301"/>
      <c r="D94" s="301"/>
      <c r="E94" s="301"/>
      <c r="F94" s="74" t="s">
        <v>28</v>
      </c>
      <c r="G94" s="204">
        <v>80</v>
      </c>
      <c r="H94" s="84">
        <v>0.2</v>
      </c>
      <c r="I94" s="84">
        <v>0.2</v>
      </c>
      <c r="J94" s="84">
        <v>0.3</v>
      </c>
      <c r="K94" s="84">
        <v>0.2</v>
      </c>
      <c r="L94" s="84">
        <v>0.2</v>
      </c>
      <c r="M94" s="84">
        <v>0.3</v>
      </c>
      <c r="N94" s="204">
        <f t="shared" si="46"/>
        <v>1.6E-2</v>
      </c>
      <c r="O94" s="204">
        <f t="shared" si="47"/>
        <v>1.6E-2</v>
      </c>
      <c r="P94" s="204">
        <f t="shared" si="48"/>
        <v>2.4E-2</v>
      </c>
      <c r="Q94" s="359"/>
      <c r="R94" s="359"/>
      <c r="S94" s="359"/>
      <c r="T94" s="359"/>
      <c r="U94" s="359"/>
      <c r="V94" s="359"/>
      <c r="W94" s="221"/>
      <c r="X94" s="221"/>
      <c r="Y94" s="221"/>
      <c r="Z94" s="221"/>
    </row>
    <row r="95" spans="2:26" ht="30" x14ac:dyDescent="0.25">
      <c r="B95" s="368" t="s">
        <v>124</v>
      </c>
      <c r="C95" s="367">
        <v>50</v>
      </c>
      <c r="D95" s="367">
        <v>50</v>
      </c>
      <c r="E95" s="367">
        <v>50</v>
      </c>
      <c r="F95" s="212" t="s">
        <v>125</v>
      </c>
      <c r="G95" s="204">
        <v>412</v>
      </c>
      <c r="H95" s="81">
        <v>30</v>
      </c>
      <c r="I95" s="81">
        <v>30</v>
      </c>
      <c r="J95" s="81">
        <v>30</v>
      </c>
      <c r="K95" s="81">
        <v>30</v>
      </c>
      <c r="L95" s="81">
        <v>30</v>
      </c>
      <c r="M95" s="81">
        <v>30</v>
      </c>
      <c r="N95" s="204">
        <f t="shared" si="46"/>
        <v>12.36</v>
      </c>
      <c r="O95" s="204">
        <f t="shared" si="47"/>
        <v>12.36</v>
      </c>
      <c r="P95" s="204">
        <f t="shared" si="48"/>
        <v>12.36</v>
      </c>
      <c r="Q95" s="354">
        <f>SUM(N95:N105)</f>
        <v>97.353499999999997</v>
      </c>
      <c r="R95" s="354">
        <f>SUM(O95:O105)</f>
        <v>97.353499999999997</v>
      </c>
      <c r="S95" s="354">
        <f>SUM(P95:P105)</f>
        <v>97.353499999999997</v>
      </c>
      <c r="T95" s="354">
        <f>Q95*1.5</f>
        <v>146.03025</v>
      </c>
      <c r="U95" s="354">
        <f>R95*1.5</f>
        <v>146.03025</v>
      </c>
      <c r="V95" s="418">
        <f>S95*1.5</f>
        <v>146.03025</v>
      </c>
      <c r="W95" s="221"/>
      <c r="X95" s="221"/>
      <c r="Y95" s="221"/>
      <c r="Z95" s="221"/>
    </row>
    <row r="96" spans="2:26" ht="30" x14ac:dyDescent="0.25">
      <c r="B96" s="368"/>
      <c r="C96" s="367"/>
      <c r="D96" s="367"/>
      <c r="E96" s="367"/>
      <c r="F96" s="212" t="s">
        <v>126</v>
      </c>
      <c r="G96" s="204">
        <v>412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81">
        <v>2</v>
      </c>
      <c r="N96" s="204">
        <f t="shared" si="46"/>
        <v>0.82399999999999995</v>
      </c>
      <c r="O96" s="204">
        <f t="shared" si="47"/>
        <v>0.82399999999999995</v>
      </c>
      <c r="P96" s="204">
        <f t="shared" si="48"/>
        <v>0.82399999999999995</v>
      </c>
      <c r="Q96" s="362"/>
      <c r="R96" s="362"/>
      <c r="S96" s="362"/>
      <c r="T96" s="362"/>
      <c r="U96" s="362"/>
      <c r="V96" s="419"/>
      <c r="W96" s="221"/>
      <c r="X96" s="221"/>
      <c r="Y96" s="221"/>
      <c r="Z96" s="221"/>
    </row>
    <row r="97" spans="2:26" x14ac:dyDescent="0.25">
      <c r="B97" s="368"/>
      <c r="C97" s="367"/>
      <c r="D97" s="367"/>
      <c r="E97" s="367"/>
      <c r="F97" s="212" t="s">
        <v>38</v>
      </c>
      <c r="G97" s="204">
        <v>425</v>
      </c>
      <c r="H97" s="81">
        <v>4</v>
      </c>
      <c r="I97" s="81">
        <v>4</v>
      </c>
      <c r="J97" s="81">
        <v>4</v>
      </c>
      <c r="K97" s="81">
        <v>4</v>
      </c>
      <c r="L97" s="81">
        <v>4</v>
      </c>
      <c r="M97" s="81">
        <v>4</v>
      </c>
      <c r="N97" s="204">
        <f t="shared" si="46"/>
        <v>1.7</v>
      </c>
      <c r="O97" s="204">
        <f t="shared" si="47"/>
        <v>1.7</v>
      </c>
      <c r="P97" s="204">
        <f t="shared" si="48"/>
        <v>1.7</v>
      </c>
      <c r="Q97" s="362"/>
      <c r="R97" s="362"/>
      <c r="S97" s="362"/>
      <c r="T97" s="362"/>
      <c r="U97" s="362"/>
      <c r="V97" s="419"/>
      <c r="W97" s="221"/>
      <c r="X97" s="221"/>
      <c r="Y97" s="221"/>
      <c r="Z97" s="221"/>
    </row>
    <row r="98" spans="2:26" x14ac:dyDescent="0.25">
      <c r="B98" s="368"/>
      <c r="C98" s="367"/>
      <c r="D98" s="367"/>
      <c r="E98" s="367"/>
      <c r="F98" s="212" t="s">
        <v>127</v>
      </c>
      <c r="G98" s="204">
        <v>4560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81">
        <v>1</v>
      </c>
      <c r="N98" s="204">
        <f t="shared" si="46"/>
        <v>4.5599999999999996</v>
      </c>
      <c r="O98" s="204">
        <f t="shared" si="47"/>
        <v>4.5599999999999996</v>
      </c>
      <c r="P98" s="204">
        <f t="shared" si="48"/>
        <v>4.5599999999999996</v>
      </c>
      <c r="Q98" s="362"/>
      <c r="R98" s="362"/>
      <c r="S98" s="362"/>
      <c r="T98" s="362"/>
      <c r="U98" s="362"/>
      <c r="V98" s="419"/>
      <c r="W98" s="221"/>
      <c r="X98" s="221"/>
      <c r="Y98" s="221"/>
      <c r="Z98" s="221"/>
    </row>
    <row r="99" spans="2:26" x14ac:dyDescent="0.25">
      <c r="B99" s="368"/>
      <c r="C99" s="367"/>
      <c r="D99" s="367"/>
      <c r="E99" s="367"/>
      <c r="F99" s="212" t="s">
        <v>131</v>
      </c>
      <c r="G99" s="204">
        <v>517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81">
        <v>5</v>
      </c>
      <c r="N99" s="204">
        <f t="shared" si="46"/>
        <v>2.585</v>
      </c>
      <c r="O99" s="204">
        <f t="shared" si="47"/>
        <v>2.585</v>
      </c>
      <c r="P99" s="204">
        <f t="shared" si="48"/>
        <v>2.585</v>
      </c>
      <c r="Q99" s="362"/>
      <c r="R99" s="362"/>
      <c r="S99" s="362"/>
      <c r="T99" s="362"/>
      <c r="U99" s="362"/>
      <c r="V99" s="419"/>
      <c r="W99" s="221"/>
      <c r="X99" s="221"/>
      <c r="Y99" s="221"/>
      <c r="Z99" s="221"/>
    </row>
    <row r="100" spans="2:26" x14ac:dyDescent="0.25">
      <c r="B100" s="368"/>
      <c r="C100" s="367"/>
      <c r="D100" s="367"/>
      <c r="E100" s="367"/>
      <c r="F100" s="212" t="s">
        <v>61</v>
      </c>
      <c r="G100" s="204">
        <v>417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81">
        <v>9</v>
      </c>
      <c r="N100" s="204">
        <f t="shared" si="46"/>
        <v>3.7530000000000001</v>
      </c>
      <c r="O100" s="204">
        <f t="shared" si="47"/>
        <v>3.7530000000000001</v>
      </c>
      <c r="P100" s="204">
        <f t="shared" si="48"/>
        <v>3.7530000000000001</v>
      </c>
      <c r="Q100" s="362"/>
      <c r="R100" s="362"/>
      <c r="S100" s="362"/>
      <c r="T100" s="362"/>
      <c r="U100" s="362"/>
      <c r="V100" s="419"/>
      <c r="W100" s="221"/>
      <c r="X100" s="221"/>
      <c r="Y100" s="221"/>
      <c r="Z100" s="221"/>
    </row>
    <row r="101" spans="2:26" x14ac:dyDescent="0.25">
      <c r="B101" s="368"/>
      <c r="C101" s="367"/>
      <c r="D101" s="367"/>
      <c r="E101" s="367"/>
      <c r="F101" s="212" t="s">
        <v>120</v>
      </c>
      <c r="G101" s="117">
        <v>4998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81">
        <v>13</v>
      </c>
      <c r="N101" s="204">
        <f t="shared" si="46"/>
        <v>64.974000000000004</v>
      </c>
      <c r="O101" s="204">
        <f t="shared" si="47"/>
        <v>64.974000000000004</v>
      </c>
      <c r="P101" s="204">
        <f t="shared" si="48"/>
        <v>64.974000000000004</v>
      </c>
      <c r="Q101" s="362"/>
      <c r="R101" s="362"/>
      <c r="S101" s="362"/>
      <c r="T101" s="362"/>
      <c r="U101" s="362"/>
      <c r="V101" s="419"/>
      <c r="W101" s="221"/>
      <c r="X101" s="221"/>
      <c r="Y101" s="221"/>
      <c r="Z101" s="221"/>
    </row>
    <row r="102" spans="2:26" x14ac:dyDescent="0.25">
      <c r="B102" s="368"/>
      <c r="C102" s="367"/>
      <c r="D102" s="367"/>
      <c r="E102" s="367"/>
      <c r="F102" s="212" t="s">
        <v>128</v>
      </c>
      <c r="G102" s="204">
        <v>5895</v>
      </c>
      <c r="H102" s="81">
        <v>1</v>
      </c>
      <c r="I102" s="81">
        <v>1</v>
      </c>
      <c r="J102" s="81">
        <v>1</v>
      </c>
      <c r="K102" s="81">
        <v>1E-3</v>
      </c>
      <c r="L102" s="81">
        <v>1</v>
      </c>
      <c r="M102" s="81">
        <v>1</v>
      </c>
      <c r="N102" s="204">
        <f t="shared" si="46"/>
        <v>5.8949999999999996</v>
      </c>
      <c r="O102" s="204">
        <f t="shared" si="47"/>
        <v>5.8949999999999996</v>
      </c>
      <c r="P102" s="204">
        <f t="shared" si="48"/>
        <v>5.8949999999999996</v>
      </c>
      <c r="Q102" s="362"/>
      <c r="R102" s="362"/>
      <c r="S102" s="362"/>
      <c r="T102" s="362"/>
      <c r="U102" s="362"/>
      <c r="V102" s="419"/>
      <c r="W102" s="221"/>
      <c r="X102" s="221"/>
      <c r="Y102" s="221"/>
      <c r="Z102" s="221"/>
    </row>
    <row r="103" spans="2:26" x14ac:dyDescent="0.25">
      <c r="B103" s="368"/>
      <c r="C103" s="367"/>
      <c r="D103" s="367"/>
      <c r="E103" s="367"/>
      <c r="F103" s="212" t="s">
        <v>129</v>
      </c>
      <c r="G103" s="204">
        <v>80</v>
      </c>
      <c r="H103" s="84">
        <v>0.2</v>
      </c>
      <c r="I103" s="84">
        <v>0.2</v>
      </c>
      <c r="J103" s="84">
        <v>0.2</v>
      </c>
      <c r="K103" s="84">
        <v>0.2</v>
      </c>
      <c r="L103" s="84">
        <v>0.2</v>
      </c>
      <c r="M103" s="84">
        <v>0.2</v>
      </c>
      <c r="N103" s="204">
        <f t="shared" si="46"/>
        <v>1.6E-2</v>
      </c>
      <c r="O103" s="204">
        <f t="shared" si="47"/>
        <v>1.6E-2</v>
      </c>
      <c r="P103" s="204">
        <f t="shared" si="48"/>
        <v>1.6E-2</v>
      </c>
      <c r="Q103" s="362"/>
      <c r="R103" s="362"/>
      <c r="S103" s="362"/>
      <c r="T103" s="362"/>
      <c r="U103" s="362"/>
      <c r="V103" s="419"/>
      <c r="W103" s="221"/>
      <c r="X103" s="221"/>
      <c r="Y103" s="221"/>
      <c r="Z103" s="221"/>
    </row>
    <row r="104" spans="2:26" x14ac:dyDescent="0.25">
      <c r="B104" s="368"/>
      <c r="C104" s="367"/>
      <c r="D104" s="367"/>
      <c r="E104" s="367"/>
      <c r="F104" s="212" t="s">
        <v>130</v>
      </c>
      <c r="G104" s="204">
        <v>5650</v>
      </c>
      <c r="H104" s="204">
        <v>0.03</v>
      </c>
      <c r="I104" s="204">
        <v>0.03</v>
      </c>
      <c r="J104" s="204">
        <v>0.03</v>
      </c>
      <c r="K104" s="204">
        <v>0.03</v>
      </c>
      <c r="L104" s="204">
        <v>0.03</v>
      </c>
      <c r="M104" s="204">
        <v>0.03</v>
      </c>
      <c r="N104" s="205">
        <f t="shared" si="46"/>
        <v>0.16950000000000001</v>
      </c>
      <c r="O104" s="205">
        <f t="shared" si="47"/>
        <v>0.16950000000000001</v>
      </c>
      <c r="P104" s="214">
        <f t="shared" si="48"/>
        <v>0.16950000000000001</v>
      </c>
      <c r="Q104" s="362"/>
      <c r="R104" s="362"/>
      <c r="S104" s="362"/>
      <c r="T104" s="362"/>
      <c r="U104" s="362"/>
      <c r="V104" s="419"/>
      <c r="W104" s="221"/>
      <c r="X104" s="221"/>
      <c r="Y104" s="221"/>
      <c r="Z104" s="221"/>
    </row>
    <row r="105" spans="2:26" x14ac:dyDescent="0.25">
      <c r="B105" s="368"/>
      <c r="C105" s="367"/>
      <c r="D105" s="367"/>
      <c r="E105" s="367"/>
      <c r="F105" s="212" t="s">
        <v>131</v>
      </c>
      <c r="G105" s="204">
        <v>517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81">
        <v>1</v>
      </c>
      <c r="N105" s="205">
        <f t="shared" si="46"/>
        <v>0.51700000000000002</v>
      </c>
      <c r="O105" s="205">
        <f t="shared" si="47"/>
        <v>0.51700000000000002</v>
      </c>
      <c r="P105" s="214">
        <f t="shared" si="48"/>
        <v>0.51700000000000002</v>
      </c>
      <c r="Q105" s="355"/>
      <c r="R105" s="355"/>
      <c r="S105" s="355"/>
      <c r="T105" s="355"/>
      <c r="U105" s="355"/>
      <c r="V105" s="420"/>
      <c r="W105" s="221"/>
      <c r="X105" s="221"/>
      <c r="Y105" s="221"/>
      <c r="Z105" s="221"/>
    </row>
    <row r="106" spans="2:26" ht="15.75" x14ac:dyDescent="0.25">
      <c r="B106" s="298" t="s">
        <v>50</v>
      </c>
      <c r="C106" s="402" t="s">
        <v>46</v>
      </c>
      <c r="D106" s="402" t="s">
        <v>46</v>
      </c>
      <c r="E106" s="402" t="s">
        <v>46</v>
      </c>
      <c r="F106" s="74" t="s">
        <v>42</v>
      </c>
      <c r="G106" s="204">
        <v>1488</v>
      </c>
      <c r="H106" s="84">
        <v>40</v>
      </c>
      <c r="I106" s="84">
        <v>40</v>
      </c>
      <c r="J106" s="84">
        <v>40</v>
      </c>
      <c r="K106" s="84">
        <v>20</v>
      </c>
      <c r="L106" s="84">
        <v>20</v>
      </c>
      <c r="M106" s="84">
        <v>20</v>
      </c>
      <c r="N106" s="204">
        <f t="shared" si="46"/>
        <v>59.52</v>
      </c>
      <c r="O106" s="204">
        <f t="shared" si="47"/>
        <v>59.52</v>
      </c>
      <c r="P106" s="204">
        <f t="shared" si="48"/>
        <v>59.52</v>
      </c>
      <c r="Q106" s="354">
        <f>SUM(N106:N108)</f>
        <v>127.63400000000001</v>
      </c>
      <c r="R106" s="354">
        <f t="shared" ref="R106:S106" si="49">SUM(O106:O108)</f>
        <v>127.63400000000001</v>
      </c>
      <c r="S106" s="354">
        <f t="shared" si="49"/>
        <v>127.63400000000001</v>
      </c>
      <c r="T106" s="354">
        <f>Q106*1.5</f>
        <v>191.45100000000002</v>
      </c>
      <c r="U106" s="354">
        <f>R106*1.5</f>
        <v>191.45100000000002</v>
      </c>
      <c r="V106" s="354">
        <f>S106*1.5</f>
        <v>191.45100000000002</v>
      </c>
      <c r="W106" s="221"/>
      <c r="X106" s="221"/>
      <c r="Y106" s="221"/>
      <c r="Z106" s="221"/>
    </row>
    <row r="107" spans="2:26" ht="15.75" x14ac:dyDescent="0.25">
      <c r="B107" s="299"/>
      <c r="C107" s="309"/>
      <c r="D107" s="309"/>
      <c r="E107" s="309"/>
      <c r="F107" s="74" t="s">
        <v>51</v>
      </c>
      <c r="G107" s="204">
        <v>751</v>
      </c>
      <c r="H107" s="84">
        <v>89</v>
      </c>
      <c r="I107" s="84">
        <v>89</v>
      </c>
      <c r="J107" s="84">
        <v>89</v>
      </c>
      <c r="K107" s="84">
        <v>60</v>
      </c>
      <c r="L107" s="84">
        <v>60</v>
      </c>
      <c r="M107" s="84">
        <v>60</v>
      </c>
      <c r="N107" s="204">
        <f t="shared" si="46"/>
        <v>66.838999999999999</v>
      </c>
      <c r="O107" s="204">
        <f t="shared" si="47"/>
        <v>66.838999999999999</v>
      </c>
      <c r="P107" s="204">
        <f t="shared" si="48"/>
        <v>66.838999999999999</v>
      </c>
      <c r="Q107" s="362"/>
      <c r="R107" s="362"/>
      <c r="S107" s="362"/>
      <c r="T107" s="362"/>
      <c r="U107" s="362"/>
      <c r="V107" s="362"/>
      <c r="W107" s="221"/>
      <c r="X107" s="221"/>
      <c r="Y107" s="221"/>
      <c r="Z107" s="221"/>
    </row>
    <row r="108" spans="2:26" ht="15.75" x14ac:dyDescent="0.25">
      <c r="B108" s="375"/>
      <c r="C108" s="310"/>
      <c r="D108" s="310"/>
      <c r="E108" s="310"/>
      <c r="F108" s="74" t="s">
        <v>32</v>
      </c>
      <c r="G108" s="204">
        <v>425</v>
      </c>
      <c r="H108" s="84">
        <v>3</v>
      </c>
      <c r="I108" s="84">
        <v>3</v>
      </c>
      <c r="J108" s="84">
        <v>3</v>
      </c>
      <c r="K108" s="84">
        <v>3</v>
      </c>
      <c r="L108" s="84">
        <v>3</v>
      </c>
      <c r="M108" s="84">
        <v>3</v>
      </c>
      <c r="N108" s="204">
        <f t="shared" si="46"/>
        <v>1.2749999999999999</v>
      </c>
      <c r="O108" s="204">
        <f t="shared" si="47"/>
        <v>1.2749999999999999</v>
      </c>
      <c r="P108" s="204">
        <f t="shared" si="48"/>
        <v>1.2749999999999999</v>
      </c>
      <c r="Q108" s="355"/>
      <c r="R108" s="355"/>
      <c r="S108" s="355"/>
      <c r="T108" s="355"/>
      <c r="U108" s="355"/>
      <c r="V108" s="355"/>
      <c r="W108" s="221"/>
      <c r="X108" s="221"/>
      <c r="Y108" s="221"/>
      <c r="Z108" s="221"/>
    </row>
    <row r="109" spans="2:26" ht="30.75" thickBot="1" x14ac:dyDescent="0.3">
      <c r="B109" s="106" t="s">
        <v>110</v>
      </c>
      <c r="C109" s="107">
        <v>30</v>
      </c>
      <c r="D109" s="107">
        <v>50</v>
      </c>
      <c r="E109" s="107">
        <v>50</v>
      </c>
      <c r="F109" s="108" t="s">
        <v>110</v>
      </c>
      <c r="G109" s="111">
        <v>550</v>
      </c>
      <c r="H109" s="110">
        <v>30</v>
      </c>
      <c r="I109" s="110">
        <v>50</v>
      </c>
      <c r="J109" s="110">
        <v>50</v>
      </c>
      <c r="K109" s="110">
        <v>30</v>
      </c>
      <c r="L109" s="110">
        <v>50</v>
      </c>
      <c r="M109" s="110">
        <v>50</v>
      </c>
      <c r="N109" s="111">
        <f t="shared" si="46"/>
        <v>16.5</v>
      </c>
      <c r="O109" s="111">
        <f t="shared" si="47"/>
        <v>27.5</v>
      </c>
      <c r="P109" s="112">
        <f t="shared" si="48"/>
        <v>27.5</v>
      </c>
      <c r="Q109" s="111">
        <f>SUM(N109)</f>
        <v>16.5</v>
      </c>
      <c r="R109" s="111">
        <f t="shared" ref="R109:S109" si="50">SUM(O109)</f>
        <v>27.5</v>
      </c>
      <c r="S109" s="111">
        <f t="shared" si="50"/>
        <v>27.5</v>
      </c>
      <c r="T109" s="111">
        <f>Q109*1.5</f>
        <v>24.75</v>
      </c>
      <c r="U109" s="111">
        <f>R109*1.5</f>
        <v>41.25</v>
      </c>
      <c r="V109" s="166">
        <f>S109*1.5</f>
        <v>41.25</v>
      </c>
      <c r="W109" s="221"/>
      <c r="X109" s="221"/>
      <c r="Y109" s="221"/>
      <c r="Z109" s="221"/>
    </row>
    <row r="110" spans="2:26" ht="15.75" thickBot="1" x14ac:dyDescent="0.3">
      <c r="B110" s="413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97">
        <f t="shared" ref="Q110:V110" si="51">SUM(Q86:Q109)</f>
        <v>564.59850000000006</v>
      </c>
      <c r="R110" s="167">
        <f t="shared" si="51"/>
        <v>670.01949999999999</v>
      </c>
      <c r="S110" s="167">
        <f t="shared" si="51"/>
        <v>764.73950000000013</v>
      </c>
      <c r="T110" s="167">
        <f t="shared" si="51"/>
        <v>846.89775000000009</v>
      </c>
      <c r="U110" s="167">
        <f t="shared" si="51"/>
        <v>1005.02925</v>
      </c>
      <c r="V110" s="168">
        <f t="shared" si="51"/>
        <v>1147.1092500000002</v>
      </c>
      <c r="W110" s="221"/>
      <c r="X110" s="221"/>
      <c r="Y110" s="221"/>
      <c r="Z110" s="221"/>
    </row>
    <row r="111" spans="2:26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spans="2:26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221"/>
      <c r="S112" s="221"/>
      <c r="T112" s="221"/>
      <c r="U112" s="221"/>
      <c r="V112" s="221"/>
      <c r="W112" s="221"/>
      <c r="X112" s="221"/>
      <c r="Y112" s="221"/>
      <c r="Z112" s="221"/>
    </row>
    <row r="113" spans="2:17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</row>
    <row r="114" spans="2:17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</row>
    <row r="115" spans="2:17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</row>
    <row r="116" spans="2:17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17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17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17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0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V8"/>
    <mergeCell ref="B9:V9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V20:V21"/>
    <mergeCell ref="B24:P24"/>
    <mergeCell ref="B25:V25"/>
    <mergeCell ref="S14:S19"/>
    <mergeCell ref="T14:T19"/>
    <mergeCell ref="U14:U19"/>
    <mergeCell ref="V14:V19"/>
    <mergeCell ref="B20:B21"/>
    <mergeCell ref="C20:C21"/>
    <mergeCell ref="D20:D21"/>
    <mergeCell ref="E20:E21"/>
    <mergeCell ref="Q20:Q21"/>
    <mergeCell ref="R20:R21"/>
    <mergeCell ref="B14:B19"/>
    <mergeCell ref="C14:C19"/>
    <mergeCell ref="D14:D19"/>
    <mergeCell ref="E14:E19"/>
    <mergeCell ref="Q14:Q19"/>
    <mergeCell ref="R14:R19"/>
    <mergeCell ref="S20:S21"/>
    <mergeCell ref="T20:T21"/>
    <mergeCell ref="U20:U21"/>
    <mergeCell ref="S26:S30"/>
    <mergeCell ref="T26:T30"/>
    <mergeCell ref="U26:U30"/>
    <mergeCell ref="V26:V30"/>
    <mergeCell ref="B31:B36"/>
    <mergeCell ref="C31:C36"/>
    <mergeCell ref="D31:D36"/>
    <mergeCell ref="E31:E36"/>
    <mergeCell ref="Q31:Q36"/>
    <mergeCell ref="R31:R36"/>
    <mergeCell ref="B26:B30"/>
    <mergeCell ref="C26:C30"/>
    <mergeCell ref="D26:D30"/>
    <mergeCell ref="E26:E30"/>
    <mergeCell ref="Q26:Q30"/>
    <mergeCell ref="R26:R30"/>
    <mergeCell ref="S31:S36"/>
    <mergeCell ref="T31:T36"/>
    <mergeCell ref="U31:U36"/>
    <mergeCell ref="V31:V36"/>
    <mergeCell ref="V37:V39"/>
    <mergeCell ref="B40:B42"/>
    <mergeCell ref="C40:C42"/>
    <mergeCell ref="D40:D42"/>
    <mergeCell ref="E40:E42"/>
    <mergeCell ref="Q40:Q42"/>
    <mergeCell ref="R40:R42"/>
    <mergeCell ref="S43:S44"/>
    <mergeCell ref="T43:T44"/>
    <mergeCell ref="U43:U44"/>
    <mergeCell ref="V43:V44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B46:P46"/>
    <mergeCell ref="B47:V47"/>
    <mergeCell ref="S40:S42"/>
    <mergeCell ref="T40:T42"/>
    <mergeCell ref="U40:U42"/>
    <mergeCell ref="V40:V42"/>
    <mergeCell ref="B43:B44"/>
    <mergeCell ref="C43:C44"/>
    <mergeCell ref="D43:D44"/>
    <mergeCell ref="E43:E44"/>
    <mergeCell ref="Q43:Q44"/>
    <mergeCell ref="R43:R44"/>
    <mergeCell ref="S48:S53"/>
    <mergeCell ref="T48:T53"/>
    <mergeCell ref="U48:U53"/>
    <mergeCell ref="V48:V53"/>
    <mergeCell ref="B54:B56"/>
    <mergeCell ref="C54:C56"/>
    <mergeCell ref="D54:D56"/>
    <mergeCell ref="E54:E56"/>
    <mergeCell ref="Q54:Q56"/>
    <mergeCell ref="R54:R56"/>
    <mergeCell ref="B48:B53"/>
    <mergeCell ref="C48:C53"/>
    <mergeCell ref="D48:D53"/>
    <mergeCell ref="E48:E53"/>
    <mergeCell ref="Q48:Q53"/>
    <mergeCell ref="R48:R53"/>
    <mergeCell ref="S57:S59"/>
    <mergeCell ref="T57:T59"/>
    <mergeCell ref="U57:U59"/>
    <mergeCell ref="V57:V59"/>
    <mergeCell ref="B62:P62"/>
    <mergeCell ref="B63:P63"/>
    <mergeCell ref="S54:S56"/>
    <mergeCell ref="T54:T56"/>
    <mergeCell ref="U54:U56"/>
    <mergeCell ref="V54:V56"/>
    <mergeCell ref="B57:B59"/>
    <mergeCell ref="C57:C59"/>
    <mergeCell ref="D57:D59"/>
    <mergeCell ref="E57:E59"/>
    <mergeCell ref="Q57:Q59"/>
    <mergeCell ref="R57:R59"/>
    <mergeCell ref="S64:S70"/>
    <mergeCell ref="T64:T70"/>
    <mergeCell ref="U64:U70"/>
    <mergeCell ref="V64:V70"/>
    <mergeCell ref="B71:B74"/>
    <mergeCell ref="C71:C74"/>
    <mergeCell ref="D71:D74"/>
    <mergeCell ref="E71:E74"/>
    <mergeCell ref="Q71:Q74"/>
    <mergeCell ref="R71:R74"/>
    <mergeCell ref="B64:B70"/>
    <mergeCell ref="C64:C70"/>
    <mergeCell ref="D64:D70"/>
    <mergeCell ref="E64:E70"/>
    <mergeCell ref="Q64:Q70"/>
    <mergeCell ref="R64:R70"/>
    <mergeCell ref="S71:S74"/>
    <mergeCell ref="T71:T74"/>
    <mergeCell ref="U71:U74"/>
    <mergeCell ref="V71:V74"/>
    <mergeCell ref="V75:V79"/>
    <mergeCell ref="B81:B82"/>
    <mergeCell ref="C81:C82"/>
    <mergeCell ref="D81:D82"/>
    <mergeCell ref="E81:E82"/>
    <mergeCell ref="Q81:Q82"/>
    <mergeCell ref="R81:R82"/>
    <mergeCell ref="S81:S82"/>
    <mergeCell ref="T81:T82"/>
    <mergeCell ref="U81:U82"/>
    <mergeCell ref="V81:V82"/>
    <mergeCell ref="B75:B79"/>
    <mergeCell ref="C75:C79"/>
    <mergeCell ref="D75:D79"/>
    <mergeCell ref="E75:E79"/>
    <mergeCell ref="Q75:Q79"/>
    <mergeCell ref="R75:R79"/>
    <mergeCell ref="S75:S79"/>
    <mergeCell ref="T75:T79"/>
    <mergeCell ref="U75:U79"/>
    <mergeCell ref="B85:P85"/>
    <mergeCell ref="B86:B94"/>
    <mergeCell ref="C86:C94"/>
    <mergeCell ref="D86:D94"/>
    <mergeCell ref="E86:E94"/>
    <mergeCell ref="Q86:Q94"/>
    <mergeCell ref="R86:R94"/>
    <mergeCell ref="S86:S94"/>
    <mergeCell ref="T86:T94"/>
    <mergeCell ref="U86:U94"/>
    <mergeCell ref="V86:V94"/>
    <mergeCell ref="B95:B105"/>
    <mergeCell ref="C95:C105"/>
    <mergeCell ref="D95:D105"/>
    <mergeCell ref="E95:E105"/>
    <mergeCell ref="Q95:Q105"/>
    <mergeCell ref="R106:R108"/>
    <mergeCell ref="S106:S108"/>
    <mergeCell ref="T106:T108"/>
    <mergeCell ref="U106:U108"/>
    <mergeCell ref="V106:V108"/>
    <mergeCell ref="B110:P110"/>
    <mergeCell ref="R95:R105"/>
    <mergeCell ref="S95:S105"/>
    <mergeCell ref="T95:T105"/>
    <mergeCell ref="U95:U105"/>
    <mergeCell ref="V95:V105"/>
    <mergeCell ref="B106:B108"/>
    <mergeCell ref="C106:C108"/>
    <mergeCell ref="D106:D108"/>
    <mergeCell ref="E106:E108"/>
    <mergeCell ref="Q106:Q10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FC8A-61EE-47A1-B768-68069AB17BDE}">
  <dimension ref="A1:Y117"/>
  <sheetViews>
    <sheetView view="pageBreakPreview" topLeftCell="A13" zoomScale="98" zoomScaleNormal="98" zoomScaleSheetLayoutView="98" workbookViewId="0">
      <selection activeCell="B47" sqref="B47:B52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hidden="1" customWidth="1" outlineLevel="1"/>
    <col min="23" max="23" width="9.140625" collapsed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77"/>
      <c r="R2" s="77"/>
      <c r="S2" s="77"/>
      <c r="T2" s="3"/>
      <c r="U2" s="3"/>
      <c r="V2" s="3"/>
      <c r="W2" s="3"/>
      <c r="X2" s="3"/>
      <c r="Y2" s="3"/>
    </row>
    <row r="3" spans="1:25" x14ac:dyDescent="0.25">
      <c r="A3" s="3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  <c r="S3" s="77"/>
      <c r="T3" s="3"/>
      <c r="U3" s="3"/>
      <c r="V3" s="3"/>
      <c r="W3" s="3"/>
      <c r="X3" s="3"/>
      <c r="Y3" s="3"/>
    </row>
    <row r="4" spans="1:25" x14ac:dyDescent="0.25">
      <c r="A4" s="3"/>
      <c r="B4" s="79" t="s">
        <v>98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3"/>
      <c r="U4" s="3"/>
      <c r="V4" s="3"/>
      <c r="W4" s="3"/>
      <c r="X4" s="3"/>
      <c r="Y4" s="3"/>
    </row>
    <row r="5" spans="1:25" ht="15.75" thickBot="1" x14ac:dyDescent="0.3">
      <c r="A5" s="3"/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04" t="s">
        <v>0</v>
      </c>
      <c r="C6" s="406" t="s">
        <v>1</v>
      </c>
      <c r="D6" s="406"/>
      <c r="E6" s="406"/>
      <c r="F6" s="406" t="s">
        <v>2</v>
      </c>
      <c r="G6" s="408" t="s">
        <v>3</v>
      </c>
      <c r="H6" s="406" t="s">
        <v>4</v>
      </c>
      <c r="I6" s="406"/>
      <c r="J6" s="406"/>
      <c r="K6" s="406" t="s">
        <v>5</v>
      </c>
      <c r="L6" s="406"/>
      <c r="M6" s="406"/>
      <c r="N6" s="406" t="s">
        <v>108</v>
      </c>
      <c r="O6" s="406"/>
      <c r="P6" s="406"/>
      <c r="Q6" s="379" t="s">
        <v>6</v>
      </c>
      <c r="R6" s="379"/>
      <c r="S6" s="380"/>
      <c r="T6" s="381" t="s">
        <v>109</v>
      </c>
      <c r="U6" s="381"/>
      <c r="V6" s="382"/>
      <c r="W6" s="3"/>
      <c r="X6" s="3"/>
      <c r="Y6" s="3"/>
    </row>
    <row r="7" spans="1:25" ht="29.25" thickBot="1" x14ac:dyDescent="0.3">
      <c r="A7" s="3"/>
      <c r="B7" s="431"/>
      <c r="C7" s="236" t="s">
        <v>13</v>
      </c>
      <c r="D7" s="236" t="s">
        <v>7</v>
      </c>
      <c r="E7" s="236" t="s">
        <v>8</v>
      </c>
      <c r="F7" s="429"/>
      <c r="G7" s="432"/>
      <c r="H7" s="236" t="s">
        <v>13</v>
      </c>
      <c r="I7" s="236" t="s">
        <v>7</v>
      </c>
      <c r="J7" s="236" t="s">
        <v>8</v>
      </c>
      <c r="K7" s="236" t="s">
        <v>13</v>
      </c>
      <c r="L7" s="236" t="s">
        <v>7</v>
      </c>
      <c r="M7" s="236" t="s">
        <v>8</v>
      </c>
      <c r="N7" s="245" t="s">
        <v>13</v>
      </c>
      <c r="O7" s="245" t="s">
        <v>7</v>
      </c>
      <c r="P7" s="80" t="s">
        <v>8</v>
      </c>
      <c r="Q7" s="245" t="s">
        <v>13</v>
      </c>
      <c r="R7" s="245" t="s">
        <v>7</v>
      </c>
      <c r="S7" s="80" t="s">
        <v>8</v>
      </c>
      <c r="T7" s="245" t="s">
        <v>13</v>
      </c>
      <c r="U7" s="245" t="s">
        <v>7</v>
      </c>
      <c r="V7" s="80" t="s">
        <v>8</v>
      </c>
      <c r="W7" s="3"/>
      <c r="X7" s="3"/>
      <c r="Y7" s="3"/>
    </row>
    <row r="8" spans="1:25" x14ac:dyDescent="0.25">
      <c r="A8" s="3"/>
      <c r="B8" s="433" t="s">
        <v>87</v>
      </c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3"/>
      <c r="X8" s="3"/>
      <c r="Y8" s="3"/>
    </row>
    <row r="9" spans="1:25" ht="18.75" customHeight="1" thickBot="1" x14ac:dyDescent="0.3">
      <c r="A9" s="3"/>
      <c r="B9" s="435" t="s">
        <v>9</v>
      </c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3"/>
      <c r="X9" s="3"/>
      <c r="Y9" s="3"/>
    </row>
    <row r="10" spans="1:25" ht="18.75" customHeight="1" x14ac:dyDescent="0.25">
      <c r="A10" s="3"/>
      <c r="B10" s="468" t="s">
        <v>134</v>
      </c>
      <c r="C10" s="469">
        <v>70</v>
      </c>
      <c r="D10" s="469">
        <v>90</v>
      </c>
      <c r="E10" s="469">
        <v>100</v>
      </c>
      <c r="F10" s="98" t="s">
        <v>60</v>
      </c>
      <c r="G10" s="234">
        <v>212</v>
      </c>
      <c r="H10" s="99">
        <v>49</v>
      </c>
      <c r="I10" s="99">
        <v>63</v>
      </c>
      <c r="J10" s="99">
        <v>70</v>
      </c>
      <c r="K10" s="99">
        <v>35</v>
      </c>
      <c r="L10" s="99">
        <v>45</v>
      </c>
      <c r="M10" s="99">
        <v>50</v>
      </c>
      <c r="N10" s="234">
        <f t="shared" ref="N10:N14" si="0">H10*G10/1000</f>
        <v>10.388</v>
      </c>
      <c r="O10" s="234">
        <f t="shared" ref="O10:O14" si="1">I10*G10/1000</f>
        <v>13.356</v>
      </c>
      <c r="P10" s="234">
        <f t="shared" ref="P10:P14" si="2">J10*G10/1000</f>
        <v>14.84</v>
      </c>
      <c r="Q10" s="361">
        <f>SUM(N10:N14)</f>
        <v>45.942000000000007</v>
      </c>
      <c r="R10" s="361">
        <f t="shared" ref="R10:S10" si="3">SUM(O10:O14)</f>
        <v>58.557500000000005</v>
      </c>
      <c r="S10" s="361">
        <f t="shared" si="3"/>
        <v>65.063000000000002</v>
      </c>
      <c r="T10" s="363">
        <f>Q10*1.5</f>
        <v>68.913000000000011</v>
      </c>
      <c r="U10" s="363">
        <f>R10*1.5</f>
        <v>87.836250000000007</v>
      </c>
      <c r="V10" s="365">
        <f>S10*1.5</f>
        <v>97.594500000000011</v>
      </c>
      <c r="W10" s="3"/>
      <c r="X10" s="3"/>
      <c r="Y10" s="3"/>
    </row>
    <row r="11" spans="1:25" ht="18.75" customHeight="1" x14ac:dyDescent="0.25">
      <c r="A11" s="3"/>
      <c r="B11" s="299"/>
      <c r="C11" s="401"/>
      <c r="D11" s="401"/>
      <c r="E11" s="401"/>
      <c r="F11" s="3" t="s">
        <v>35</v>
      </c>
      <c r="G11" s="100">
        <v>219</v>
      </c>
      <c r="H11" s="225">
        <v>21</v>
      </c>
      <c r="I11" s="225">
        <v>27</v>
      </c>
      <c r="J11" s="84">
        <v>30</v>
      </c>
      <c r="K11" s="225">
        <v>16</v>
      </c>
      <c r="L11" s="225">
        <v>21</v>
      </c>
      <c r="M11" s="84">
        <v>23</v>
      </c>
      <c r="N11" s="224">
        <f>H11*G13/1000</f>
        <v>16.611000000000001</v>
      </c>
      <c r="O11" s="224">
        <f>I11*G13/1000</f>
        <v>21.356999999999999</v>
      </c>
      <c r="P11" s="224">
        <f>J11*G13/1000</f>
        <v>23.73</v>
      </c>
      <c r="Q11" s="362"/>
      <c r="R11" s="362"/>
      <c r="S11" s="362"/>
      <c r="T11" s="364"/>
      <c r="U11" s="364"/>
      <c r="V11" s="366"/>
      <c r="W11" s="3"/>
      <c r="X11" s="3"/>
      <c r="Y11" s="3"/>
    </row>
    <row r="12" spans="1:25" ht="18.75" customHeight="1" x14ac:dyDescent="0.25">
      <c r="A12" s="3"/>
      <c r="B12" s="299"/>
      <c r="C12" s="401"/>
      <c r="D12" s="401"/>
      <c r="E12" s="401"/>
      <c r="F12" s="73" t="s">
        <v>37</v>
      </c>
      <c r="G12" s="224">
        <v>751</v>
      </c>
      <c r="H12" s="225">
        <v>21</v>
      </c>
      <c r="I12" s="225">
        <v>27</v>
      </c>
      <c r="J12" s="84">
        <v>30</v>
      </c>
      <c r="K12" s="225">
        <v>15</v>
      </c>
      <c r="L12" s="225">
        <v>19</v>
      </c>
      <c r="M12" s="84">
        <v>21</v>
      </c>
      <c r="N12" s="224">
        <f t="shared" si="0"/>
        <v>15.771000000000001</v>
      </c>
      <c r="O12" s="224">
        <f t="shared" si="1"/>
        <v>20.277000000000001</v>
      </c>
      <c r="P12" s="224">
        <f t="shared" si="2"/>
        <v>22.53</v>
      </c>
      <c r="Q12" s="362"/>
      <c r="R12" s="362"/>
      <c r="S12" s="362"/>
      <c r="T12" s="364"/>
      <c r="U12" s="364"/>
      <c r="V12" s="366"/>
      <c r="W12" s="3"/>
      <c r="X12" s="3"/>
      <c r="Y12" s="3"/>
    </row>
    <row r="13" spans="1:25" ht="18.75" customHeight="1" x14ac:dyDescent="0.25">
      <c r="A13" s="3"/>
      <c r="B13" s="299"/>
      <c r="C13" s="401"/>
      <c r="D13" s="401"/>
      <c r="E13" s="401"/>
      <c r="F13" s="73" t="s">
        <v>12</v>
      </c>
      <c r="G13" s="224">
        <v>791</v>
      </c>
      <c r="H13" s="84">
        <v>4</v>
      </c>
      <c r="I13" s="84">
        <v>4.5</v>
      </c>
      <c r="J13" s="84">
        <v>5</v>
      </c>
      <c r="K13" s="84">
        <v>4</v>
      </c>
      <c r="L13" s="84">
        <v>4.5</v>
      </c>
      <c r="M13" s="84">
        <v>5</v>
      </c>
      <c r="N13" s="224">
        <f t="shared" si="0"/>
        <v>3.1640000000000001</v>
      </c>
      <c r="O13" s="224">
        <f t="shared" si="1"/>
        <v>3.5594999999999999</v>
      </c>
      <c r="P13" s="224">
        <f t="shared" si="2"/>
        <v>3.9550000000000001</v>
      </c>
      <c r="Q13" s="362"/>
      <c r="R13" s="362"/>
      <c r="S13" s="362"/>
      <c r="T13" s="364"/>
      <c r="U13" s="364"/>
      <c r="V13" s="366"/>
      <c r="W13" s="3"/>
      <c r="X13" s="3"/>
      <c r="Y13" s="3"/>
    </row>
    <row r="14" spans="1:25" ht="18.75" customHeight="1" x14ac:dyDescent="0.25">
      <c r="A14" s="3"/>
      <c r="B14" s="375"/>
      <c r="C14" s="397"/>
      <c r="D14" s="397"/>
      <c r="E14" s="397"/>
      <c r="F14" s="74" t="s">
        <v>28</v>
      </c>
      <c r="G14" s="224">
        <v>80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84">
        <v>0.1</v>
      </c>
      <c r="N14" s="224">
        <f t="shared" si="0"/>
        <v>8.0000000000000002E-3</v>
      </c>
      <c r="O14" s="224">
        <f t="shared" si="1"/>
        <v>8.0000000000000002E-3</v>
      </c>
      <c r="P14" s="224">
        <f t="shared" si="2"/>
        <v>8.0000000000000002E-3</v>
      </c>
      <c r="Q14" s="355"/>
      <c r="R14" s="355"/>
      <c r="S14" s="355"/>
      <c r="T14" s="357"/>
      <c r="U14" s="357"/>
      <c r="V14" s="353"/>
      <c r="W14" s="3"/>
      <c r="X14" s="3"/>
      <c r="Y14" s="3"/>
    </row>
    <row r="15" spans="1:25" ht="16.5" customHeight="1" x14ac:dyDescent="0.25">
      <c r="A15" s="3"/>
      <c r="B15" s="299" t="s">
        <v>118</v>
      </c>
      <c r="C15" s="309" t="s">
        <v>46</v>
      </c>
      <c r="D15" s="309" t="s">
        <v>47</v>
      </c>
      <c r="E15" s="309" t="s">
        <v>48</v>
      </c>
      <c r="F15" s="147" t="s">
        <v>53</v>
      </c>
      <c r="G15" s="228">
        <v>1500</v>
      </c>
      <c r="H15" s="127">
        <v>85</v>
      </c>
      <c r="I15" s="127">
        <v>98</v>
      </c>
      <c r="J15" s="127">
        <v>105</v>
      </c>
      <c r="K15" s="127">
        <v>79</v>
      </c>
      <c r="L15" s="127">
        <v>83</v>
      </c>
      <c r="M15" s="127">
        <v>99</v>
      </c>
      <c r="N15" s="228">
        <f t="shared" ref="N15:N25" si="4">H15*G15/1000</f>
        <v>127.5</v>
      </c>
      <c r="O15" s="228">
        <f t="shared" ref="O15:O25" si="5">I15*G15/1000</f>
        <v>147</v>
      </c>
      <c r="P15" s="228">
        <f t="shared" ref="P15:P20" si="6">J15*G15/1000</f>
        <v>157.5</v>
      </c>
      <c r="Q15" s="355">
        <f>SUM(N15:N20)</f>
        <v>169.941</v>
      </c>
      <c r="R15" s="355">
        <f t="shared" ref="R15:S15" si="7">SUM(O15:O20)</f>
        <v>194.09700000000001</v>
      </c>
      <c r="S15" s="355">
        <f t="shared" si="7"/>
        <v>211.68099999999998</v>
      </c>
      <c r="T15" s="362">
        <f>Q15*1.5</f>
        <v>254.91149999999999</v>
      </c>
      <c r="U15" s="362">
        <f>R15*1.5</f>
        <v>291.14550000000003</v>
      </c>
      <c r="V15" s="362">
        <f>S15*1.5</f>
        <v>317.52149999999995</v>
      </c>
      <c r="W15" s="3"/>
      <c r="X15" s="3"/>
      <c r="Y15" s="3"/>
    </row>
    <row r="16" spans="1:25" x14ac:dyDescent="0.25">
      <c r="A16" s="3"/>
      <c r="B16" s="299"/>
      <c r="C16" s="309"/>
      <c r="D16" s="309"/>
      <c r="E16" s="309"/>
      <c r="F16" s="73" t="s">
        <v>52</v>
      </c>
      <c r="G16" s="224">
        <v>632</v>
      </c>
      <c r="H16" s="81">
        <v>45</v>
      </c>
      <c r="I16" s="81">
        <v>50</v>
      </c>
      <c r="J16" s="81">
        <v>55</v>
      </c>
      <c r="K16" s="81">
        <v>45</v>
      </c>
      <c r="L16" s="81">
        <v>50</v>
      </c>
      <c r="M16" s="81">
        <v>55</v>
      </c>
      <c r="N16" s="224">
        <f t="shared" si="4"/>
        <v>28.44</v>
      </c>
      <c r="O16" s="224">
        <f t="shared" si="5"/>
        <v>31.6</v>
      </c>
      <c r="P16" s="224">
        <f t="shared" si="6"/>
        <v>34.76</v>
      </c>
      <c r="Q16" s="359"/>
      <c r="R16" s="359"/>
      <c r="S16" s="359"/>
      <c r="T16" s="362"/>
      <c r="U16" s="362"/>
      <c r="V16" s="362"/>
      <c r="W16" s="3"/>
      <c r="X16" s="3"/>
      <c r="Y16" s="3"/>
    </row>
    <row r="17" spans="1:25" x14ac:dyDescent="0.25">
      <c r="A17" s="3"/>
      <c r="B17" s="299"/>
      <c r="C17" s="309"/>
      <c r="D17" s="309"/>
      <c r="E17" s="309"/>
      <c r="F17" s="73" t="s">
        <v>12</v>
      </c>
      <c r="G17" s="224">
        <v>791</v>
      </c>
      <c r="H17" s="81">
        <v>5</v>
      </c>
      <c r="I17" s="81">
        <v>5</v>
      </c>
      <c r="J17" s="81">
        <v>7</v>
      </c>
      <c r="K17" s="81">
        <v>5</v>
      </c>
      <c r="L17" s="81">
        <v>45</v>
      </c>
      <c r="M17" s="81">
        <v>7</v>
      </c>
      <c r="N17" s="224">
        <f t="shared" si="4"/>
        <v>3.9550000000000001</v>
      </c>
      <c r="O17" s="224">
        <f t="shared" si="5"/>
        <v>3.9550000000000001</v>
      </c>
      <c r="P17" s="224">
        <f t="shared" si="6"/>
        <v>5.5369999999999999</v>
      </c>
      <c r="Q17" s="359"/>
      <c r="R17" s="359"/>
      <c r="S17" s="359"/>
      <c r="T17" s="362"/>
      <c r="U17" s="362"/>
      <c r="V17" s="362"/>
      <c r="W17" s="3"/>
      <c r="X17" s="3"/>
      <c r="Y17" s="3"/>
    </row>
    <row r="18" spans="1:25" x14ac:dyDescent="0.25">
      <c r="A18" s="3"/>
      <c r="B18" s="299"/>
      <c r="C18" s="309"/>
      <c r="D18" s="309"/>
      <c r="E18" s="309"/>
      <c r="F18" s="73" t="s">
        <v>10</v>
      </c>
      <c r="G18" s="224">
        <v>219</v>
      </c>
      <c r="H18" s="81">
        <v>30</v>
      </c>
      <c r="I18" s="81">
        <v>34</v>
      </c>
      <c r="J18" s="81">
        <v>40</v>
      </c>
      <c r="K18" s="81">
        <v>26</v>
      </c>
      <c r="L18" s="81">
        <v>29</v>
      </c>
      <c r="M18" s="81">
        <v>33</v>
      </c>
      <c r="N18" s="224">
        <f t="shared" si="4"/>
        <v>6.57</v>
      </c>
      <c r="O18" s="224">
        <f t="shared" si="5"/>
        <v>7.4459999999999997</v>
      </c>
      <c r="P18" s="224">
        <f t="shared" si="6"/>
        <v>8.76</v>
      </c>
      <c r="Q18" s="359"/>
      <c r="R18" s="359"/>
      <c r="S18" s="359"/>
      <c r="T18" s="362"/>
      <c r="U18" s="362"/>
      <c r="V18" s="362"/>
      <c r="W18" s="3"/>
      <c r="X18" s="3"/>
      <c r="Y18" s="3"/>
    </row>
    <row r="19" spans="1:25" x14ac:dyDescent="0.25">
      <c r="A19" s="3"/>
      <c r="B19" s="299"/>
      <c r="C19" s="309"/>
      <c r="D19" s="309"/>
      <c r="E19" s="309"/>
      <c r="F19" s="73" t="s">
        <v>11</v>
      </c>
      <c r="G19" s="224">
        <v>204</v>
      </c>
      <c r="H19" s="81">
        <v>17</v>
      </c>
      <c r="I19" s="81">
        <v>20</v>
      </c>
      <c r="J19" s="81">
        <v>25</v>
      </c>
      <c r="K19" s="81">
        <v>12</v>
      </c>
      <c r="L19" s="81">
        <v>17</v>
      </c>
      <c r="M19" s="81">
        <v>21</v>
      </c>
      <c r="N19" s="224">
        <f t="shared" si="4"/>
        <v>3.468</v>
      </c>
      <c r="O19" s="224">
        <f t="shared" si="5"/>
        <v>4.08</v>
      </c>
      <c r="P19" s="224">
        <f t="shared" si="6"/>
        <v>5.0999999999999996</v>
      </c>
      <c r="Q19" s="359"/>
      <c r="R19" s="359"/>
      <c r="S19" s="359"/>
      <c r="T19" s="362"/>
      <c r="U19" s="362"/>
      <c r="V19" s="362"/>
      <c r="W19" s="3"/>
      <c r="X19" s="3"/>
      <c r="Y19" s="3"/>
    </row>
    <row r="20" spans="1:25" ht="15.75" x14ac:dyDescent="0.25">
      <c r="A20" s="3"/>
      <c r="B20" s="375"/>
      <c r="C20" s="310"/>
      <c r="D20" s="310"/>
      <c r="E20" s="310"/>
      <c r="F20" s="74" t="s">
        <v>28</v>
      </c>
      <c r="G20" s="224">
        <v>80</v>
      </c>
      <c r="H20" s="84">
        <v>0.1</v>
      </c>
      <c r="I20" s="84">
        <v>0.2</v>
      </c>
      <c r="J20" s="84">
        <v>0.3</v>
      </c>
      <c r="K20" s="84">
        <v>0.1</v>
      </c>
      <c r="L20" s="84">
        <v>0.2</v>
      </c>
      <c r="M20" s="84">
        <v>0.3</v>
      </c>
      <c r="N20" s="224">
        <f t="shared" si="4"/>
        <v>8.0000000000000002E-3</v>
      </c>
      <c r="O20" s="224">
        <f t="shared" si="5"/>
        <v>1.6E-2</v>
      </c>
      <c r="P20" s="224">
        <f t="shared" si="6"/>
        <v>2.4E-2</v>
      </c>
      <c r="Q20" s="359"/>
      <c r="R20" s="359"/>
      <c r="S20" s="359"/>
      <c r="T20" s="355"/>
      <c r="U20" s="355"/>
      <c r="V20" s="355"/>
      <c r="W20" s="3"/>
      <c r="X20" s="3"/>
      <c r="Y20" s="3"/>
    </row>
    <row r="21" spans="1:25" ht="15.75" customHeight="1" x14ac:dyDescent="0.25">
      <c r="A21" s="3"/>
      <c r="B21" s="298" t="s">
        <v>54</v>
      </c>
      <c r="C21" s="396">
        <v>200</v>
      </c>
      <c r="D21" s="396">
        <v>200</v>
      </c>
      <c r="E21" s="396">
        <v>200</v>
      </c>
      <c r="F21" s="74" t="s">
        <v>55</v>
      </c>
      <c r="G21" s="224">
        <v>3700.96</v>
      </c>
      <c r="H21" s="81">
        <v>7</v>
      </c>
      <c r="I21" s="81">
        <v>7</v>
      </c>
      <c r="J21" s="81">
        <v>7</v>
      </c>
      <c r="K21" s="81">
        <v>7</v>
      </c>
      <c r="L21" s="81">
        <v>7</v>
      </c>
      <c r="M21" s="81">
        <v>7</v>
      </c>
      <c r="N21" s="224">
        <f t="shared" si="4"/>
        <v>25.90672</v>
      </c>
      <c r="O21" s="224">
        <f t="shared" si="5"/>
        <v>25.90672</v>
      </c>
      <c r="P21" s="224">
        <f t="shared" ref="P21:P22" si="8">H21*G21/1000</f>
        <v>25.90672</v>
      </c>
      <c r="Q21" s="354">
        <f>SUM(N21:N23)</f>
        <v>102.24172000000002</v>
      </c>
      <c r="R21" s="354">
        <f>SUM(O21:O23)</f>
        <v>102.24172000000002</v>
      </c>
      <c r="S21" s="354">
        <f>SUM(P21:P23)</f>
        <v>102.24172000000002</v>
      </c>
      <c r="T21" s="356">
        <f>Q21*1.5</f>
        <v>153.36258000000004</v>
      </c>
      <c r="U21" s="356">
        <f>R21*1.5</f>
        <v>153.36258000000004</v>
      </c>
      <c r="V21" s="356">
        <f>S21*1.5</f>
        <v>153.36258000000004</v>
      </c>
      <c r="W21" s="3"/>
      <c r="X21" s="3"/>
      <c r="Y21" s="3"/>
    </row>
    <row r="22" spans="1:25" ht="15.75" x14ac:dyDescent="0.25">
      <c r="A22" s="3"/>
      <c r="B22" s="375"/>
      <c r="C22" s="397"/>
      <c r="D22" s="397"/>
      <c r="E22" s="397"/>
      <c r="F22" s="74" t="s">
        <v>56</v>
      </c>
      <c r="G22" s="224">
        <v>417</v>
      </c>
      <c r="H22" s="81">
        <v>180</v>
      </c>
      <c r="I22" s="81">
        <v>180</v>
      </c>
      <c r="J22" s="81">
        <v>180</v>
      </c>
      <c r="K22" s="81">
        <v>180</v>
      </c>
      <c r="L22" s="81">
        <v>180</v>
      </c>
      <c r="M22" s="81">
        <v>180</v>
      </c>
      <c r="N22" s="224">
        <f t="shared" si="4"/>
        <v>75.06</v>
      </c>
      <c r="O22" s="224">
        <f t="shared" si="5"/>
        <v>75.06</v>
      </c>
      <c r="P22" s="224">
        <f t="shared" si="8"/>
        <v>75.06</v>
      </c>
      <c r="Q22" s="355"/>
      <c r="R22" s="355"/>
      <c r="S22" s="355"/>
      <c r="T22" s="357"/>
      <c r="U22" s="357"/>
      <c r="V22" s="357"/>
      <c r="W22" s="3"/>
      <c r="X22" s="3"/>
      <c r="Y22" s="3"/>
    </row>
    <row r="23" spans="1:25" ht="15.75" customHeight="1" x14ac:dyDescent="0.25">
      <c r="A23" s="3"/>
      <c r="B23" s="368"/>
      <c r="C23" s="367"/>
      <c r="D23" s="367"/>
      <c r="E23" s="367"/>
      <c r="F23" s="74" t="s">
        <v>38</v>
      </c>
      <c r="G23" s="224">
        <v>425</v>
      </c>
      <c r="H23" s="81">
        <v>3</v>
      </c>
      <c r="I23" s="81">
        <v>3</v>
      </c>
      <c r="J23" s="81">
        <v>3</v>
      </c>
      <c r="K23" s="81">
        <v>3</v>
      </c>
      <c r="L23" s="81">
        <v>3</v>
      </c>
      <c r="M23" s="81">
        <v>3</v>
      </c>
      <c r="N23" s="224">
        <f t="shared" si="4"/>
        <v>1.2749999999999999</v>
      </c>
      <c r="O23" s="224">
        <f t="shared" si="5"/>
        <v>1.2749999999999999</v>
      </c>
      <c r="P23" s="224">
        <f>J23*G23/1000</f>
        <v>1.2749999999999999</v>
      </c>
      <c r="Q23" s="359"/>
      <c r="R23" s="359"/>
      <c r="S23" s="359"/>
      <c r="T23" s="360"/>
      <c r="U23" s="360"/>
      <c r="V23" s="360"/>
      <c r="W23" s="3"/>
      <c r="X23" s="3"/>
      <c r="Y23" s="3"/>
    </row>
    <row r="24" spans="1:25" ht="15.75" x14ac:dyDescent="0.25">
      <c r="A24" s="3"/>
      <c r="B24" s="89" t="s">
        <v>67</v>
      </c>
      <c r="C24" s="90">
        <v>120</v>
      </c>
      <c r="D24" s="90">
        <v>120</v>
      </c>
      <c r="E24" s="90">
        <v>120</v>
      </c>
      <c r="F24" s="74" t="s">
        <v>51</v>
      </c>
      <c r="G24" s="224">
        <v>751</v>
      </c>
      <c r="H24" s="81">
        <v>150</v>
      </c>
      <c r="I24" s="81">
        <v>150</v>
      </c>
      <c r="J24" s="81">
        <v>150</v>
      </c>
      <c r="K24" s="81">
        <v>120</v>
      </c>
      <c r="L24" s="81">
        <v>120</v>
      </c>
      <c r="M24" s="81">
        <v>120</v>
      </c>
      <c r="N24" s="224">
        <f t="shared" si="4"/>
        <v>112.65</v>
      </c>
      <c r="O24" s="224">
        <f t="shared" si="5"/>
        <v>112.65</v>
      </c>
      <c r="P24" s="91">
        <f t="shared" ref="P24:P25" si="9">J24*G24/1000</f>
        <v>112.65</v>
      </c>
      <c r="Q24" s="224">
        <f t="shared" ref="Q24:Q25" si="10">SUM(N24)</f>
        <v>112.65</v>
      </c>
      <c r="R24" s="224">
        <f t="shared" ref="R24:S25" si="11">SUM(O24)</f>
        <v>112.65</v>
      </c>
      <c r="S24" s="224">
        <f t="shared" si="11"/>
        <v>112.65</v>
      </c>
      <c r="T24" s="235">
        <f t="shared" ref="T24:V25" si="12">Q24*1.5</f>
        <v>168.97500000000002</v>
      </c>
      <c r="U24" s="169">
        <f t="shared" si="12"/>
        <v>168.97500000000002</v>
      </c>
      <c r="V24" s="235">
        <f t="shared" si="12"/>
        <v>168.97500000000002</v>
      </c>
      <c r="W24" s="3"/>
      <c r="X24" s="3"/>
      <c r="Y24" s="3"/>
    </row>
    <row r="25" spans="1:25" ht="30.75" thickBot="1" x14ac:dyDescent="0.3">
      <c r="A25" s="3"/>
      <c r="B25" s="106" t="s">
        <v>110</v>
      </c>
      <c r="C25" s="107">
        <v>30</v>
      </c>
      <c r="D25" s="107">
        <v>50</v>
      </c>
      <c r="E25" s="107">
        <v>50</v>
      </c>
      <c r="F25" s="108" t="s">
        <v>110</v>
      </c>
      <c r="G25" s="111">
        <v>550</v>
      </c>
      <c r="H25" s="110">
        <v>30</v>
      </c>
      <c r="I25" s="110">
        <v>50</v>
      </c>
      <c r="J25" s="110">
        <v>50</v>
      </c>
      <c r="K25" s="110">
        <v>30</v>
      </c>
      <c r="L25" s="110">
        <v>50</v>
      </c>
      <c r="M25" s="110">
        <v>50</v>
      </c>
      <c r="N25" s="111">
        <f t="shared" si="4"/>
        <v>16.5</v>
      </c>
      <c r="O25" s="111">
        <f t="shared" si="5"/>
        <v>27.5</v>
      </c>
      <c r="P25" s="112">
        <f t="shared" si="9"/>
        <v>27.5</v>
      </c>
      <c r="Q25" s="111">
        <f t="shared" si="10"/>
        <v>16.5</v>
      </c>
      <c r="R25" s="111">
        <f t="shared" si="11"/>
        <v>27.5</v>
      </c>
      <c r="S25" s="111">
        <f t="shared" si="11"/>
        <v>27.5</v>
      </c>
      <c r="T25" s="172">
        <f t="shared" si="12"/>
        <v>24.75</v>
      </c>
      <c r="U25" s="173">
        <f t="shared" si="12"/>
        <v>41.25</v>
      </c>
      <c r="V25" s="172">
        <f t="shared" si="12"/>
        <v>41.25</v>
      </c>
      <c r="W25" s="3"/>
      <c r="X25" s="3"/>
      <c r="Y25" s="3"/>
    </row>
    <row r="26" spans="1:25" ht="15.75" thickBot="1" x14ac:dyDescent="0.3">
      <c r="A26" s="3"/>
      <c r="B26" s="441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155">
        <f>SUM(Q10:Q25)</f>
        <v>447.27472</v>
      </c>
      <c r="R26" s="155">
        <f t="shared" ref="R26:V26" si="13">SUM(R10:R25)</f>
        <v>495.04622000000006</v>
      </c>
      <c r="S26" s="155">
        <f t="shared" si="13"/>
        <v>519.13571999999999</v>
      </c>
      <c r="T26" s="155">
        <f t="shared" si="13"/>
        <v>670.91208000000006</v>
      </c>
      <c r="U26" s="155">
        <f t="shared" si="13"/>
        <v>742.56933000000015</v>
      </c>
      <c r="V26" s="155">
        <f t="shared" si="13"/>
        <v>778.70357999999999</v>
      </c>
      <c r="W26" s="3"/>
      <c r="X26" s="3"/>
      <c r="Y26" s="3"/>
    </row>
    <row r="27" spans="1:25" ht="15.75" thickBot="1" x14ac:dyDescent="0.3">
      <c r="A27" s="3"/>
      <c r="B27" s="435" t="s">
        <v>49</v>
      </c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3"/>
      <c r="X27" s="3"/>
      <c r="Y27" s="3"/>
    </row>
    <row r="28" spans="1:25" x14ac:dyDescent="0.25">
      <c r="A28" s="3"/>
      <c r="B28" s="373" t="s">
        <v>89</v>
      </c>
      <c r="C28" s="374">
        <v>200</v>
      </c>
      <c r="D28" s="374">
        <v>220</v>
      </c>
      <c r="E28" s="374">
        <v>250</v>
      </c>
      <c r="F28" s="98" t="s">
        <v>147</v>
      </c>
      <c r="G28" s="234">
        <v>5650</v>
      </c>
      <c r="H28" s="99">
        <v>74</v>
      </c>
      <c r="I28" s="99">
        <v>83</v>
      </c>
      <c r="J28" s="99">
        <v>92</v>
      </c>
      <c r="K28" s="99">
        <v>70</v>
      </c>
      <c r="L28" s="99">
        <v>80</v>
      </c>
      <c r="M28" s="99">
        <v>90</v>
      </c>
      <c r="N28" s="234">
        <f t="shared" ref="N28:N43" si="14">H28*G28/1000</f>
        <v>418.1</v>
      </c>
      <c r="O28" s="234">
        <f t="shared" ref="O28:O43" si="15">I28*G28/1000</f>
        <v>468.95</v>
      </c>
      <c r="P28" s="234">
        <f t="shared" ref="P28:P43" si="16">J28*G28/1000</f>
        <v>519.79999999999995</v>
      </c>
      <c r="Q28" s="386">
        <f>SUM(N28:N37)</f>
        <v>493.36</v>
      </c>
      <c r="R28" s="386">
        <f t="shared" ref="R28:S28" si="17">SUM(O28:O37)</f>
        <v>557.42999999999995</v>
      </c>
      <c r="S28" s="386">
        <f t="shared" si="17"/>
        <v>626.39399999999989</v>
      </c>
      <c r="T28" s="427">
        <f>Q28*1.5</f>
        <v>740.04</v>
      </c>
      <c r="U28" s="424">
        <f>R28*1.5</f>
        <v>836.14499999999998</v>
      </c>
      <c r="V28" s="356">
        <f>S28*1.5</f>
        <v>939.59099999999989</v>
      </c>
      <c r="W28" s="3"/>
      <c r="X28" s="3"/>
      <c r="Y28" s="3"/>
    </row>
    <row r="29" spans="1:25" x14ac:dyDescent="0.25">
      <c r="A29" s="3"/>
      <c r="B29" s="368"/>
      <c r="C29" s="367"/>
      <c r="D29" s="367"/>
      <c r="E29" s="367"/>
      <c r="F29" s="87" t="s">
        <v>14</v>
      </c>
      <c r="G29" s="224">
        <v>4560</v>
      </c>
      <c r="H29" s="81">
        <v>3</v>
      </c>
      <c r="I29" s="81">
        <v>3</v>
      </c>
      <c r="J29" s="81">
        <v>5</v>
      </c>
      <c r="K29" s="81">
        <v>3</v>
      </c>
      <c r="L29" s="81">
        <v>3</v>
      </c>
      <c r="M29" s="81">
        <v>5</v>
      </c>
      <c r="N29" s="224">
        <f t="shared" si="14"/>
        <v>13.68</v>
      </c>
      <c r="O29" s="224">
        <f t="shared" si="15"/>
        <v>13.68</v>
      </c>
      <c r="P29" s="224">
        <f t="shared" si="16"/>
        <v>22.8</v>
      </c>
      <c r="Q29" s="359"/>
      <c r="R29" s="359"/>
      <c r="S29" s="359"/>
      <c r="T29" s="358"/>
      <c r="U29" s="425"/>
      <c r="V29" s="364"/>
      <c r="W29" s="3"/>
      <c r="X29" s="3"/>
      <c r="Y29" s="3"/>
    </row>
    <row r="30" spans="1:25" x14ac:dyDescent="0.25">
      <c r="A30" s="3"/>
      <c r="B30" s="368"/>
      <c r="C30" s="367"/>
      <c r="D30" s="367"/>
      <c r="E30" s="367"/>
      <c r="F30" s="87" t="s">
        <v>60</v>
      </c>
      <c r="G30" s="224">
        <v>212</v>
      </c>
      <c r="H30" s="81">
        <v>160</v>
      </c>
      <c r="I30" s="81">
        <v>170</v>
      </c>
      <c r="J30" s="81">
        <v>200</v>
      </c>
      <c r="K30" s="81">
        <v>112</v>
      </c>
      <c r="L30" s="81">
        <v>125</v>
      </c>
      <c r="M30" s="81">
        <v>140</v>
      </c>
      <c r="N30" s="224">
        <f t="shared" si="14"/>
        <v>33.92</v>
      </c>
      <c r="O30" s="224">
        <f t="shared" si="15"/>
        <v>36.04</v>
      </c>
      <c r="P30" s="224">
        <f t="shared" si="16"/>
        <v>42.4</v>
      </c>
      <c r="Q30" s="359"/>
      <c r="R30" s="359"/>
      <c r="S30" s="359"/>
      <c r="T30" s="358"/>
      <c r="U30" s="425"/>
      <c r="V30" s="364"/>
      <c r="W30" s="3"/>
      <c r="X30" s="3"/>
      <c r="Y30" s="3"/>
    </row>
    <row r="31" spans="1:25" x14ac:dyDescent="0.25">
      <c r="A31" s="3"/>
      <c r="B31" s="368"/>
      <c r="C31" s="367"/>
      <c r="D31" s="367"/>
      <c r="E31" s="367"/>
      <c r="F31" s="87" t="s">
        <v>52</v>
      </c>
      <c r="G31" s="224">
        <v>632</v>
      </c>
      <c r="H31" s="81">
        <v>8</v>
      </c>
      <c r="I31" s="81">
        <v>10</v>
      </c>
      <c r="J31" s="81">
        <v>10</v>
      </c>
      <c r="K31" s="81">
        <v>8</v>
      </c>
      <c r="L31" s="81">
        <v>10</v>
      </c>
      <c r="M31" s="81">
        <v>10</v>
      </c>
      <c r="N31" s="224">
        <f t="shared" si="14"/>
        <v>5.056</v>
      </c>
      <c r="O31" s="224">
        <f t="shared" si="15"/>
        <v>6.32</v>
      </c>
      <c r="P31" s="224">
        <f t="shared" si="16"/>
        <v>6.32</v>
      </c>
      <c r="Q31" s="359"/>
      <c r="R31" s="359"/>
      <c r="S31" s="359"/>
      <c r="T31" s="358"/>
      <c r="U31" s="425"/>
      <c r="V31" s="364"/>
      <c r="W31" s="3"/>
      <c r="X31" s="3"/>
      <c r="Y31" s="3"/>
    </row>
    <row r="32" spans="1:25" x14ac:dyDescent="0.25">
      <c r="A32" s="3"/>
      <c r="B32" s="368"/>
      <c r="C32" s="367"/>
      <c r="D32" s="367"/>
      <c r="E32" s="367"/>
      <c r="F32" s="87" t="s">
        <v>90</v>
      </c>
      <c r="G32" s="224">
        <v>222</v>
      </c>
      <c r="H32" s="81">
        <v>3</v>
      </c>
      <c r="I32" s="81">
        <v>3</v>
      </c>
      <c r="J32" s="81">
        <v>5</v>
      </c>
      <c r="K32" s="81">
        <v>3</v>
      </c>
      <c r="L32" s="81">
        <v>3</v>
      </c>
      <c r="M32" s="81">
        <v>5</v>
      </c>
      <c r="N32" s="224">
        <f t="shared" si="14"/>
        <v>0.66600000000000004</v>
      </c>
      <c r="O32" s="224">
        <f t="shared" si="15"/>
        <v>0.66600000000000004</v>
      </c>
      <c r="P32" s="224">
        <f t="shared" si="16"/>
        <v>1.1100000000000001</v>
      </c>
      <c r="Q32" s="359"/>
      <c r="R32" s="359"/>
      <c r="S32" s="359"/>
      <c r="T32" s="358"/>
      <c r="U32" s="425"/>
      <c r="V32" s="364"/>
      <c r="W32" s="3"/>
      <c r="X32" s="3"/>
      <c r="Y32" s="3"/>
    </row>
    <row r="33" spans="1:25" x14ac:dyDescent="0.25">
      <c r="A33" s="3"/>
      <c r="B33" s="368"/>
      <c r="C33" s="367"/>
      <c r="D33" s="367"/>
      <c r="E33" s="367"/>
      <c r="F33" s="87" t="s">
        <v>77</v>
      </c>
      <c r="G33" s="224">
        <v>2103</v>
      </c>
      <c r="H33" s="81">
        <v>5</v>
      </c>
      <c r="I33" s="81">
        <v>10</v>
      </c>
      <c r="J33" s="81">
        <v>10</v>
      </c>
      <c r="K33" s="81">
        <v>5</v>
      </c>
      <c r="L33" s="81">
        <v>10</v>
      </c>
      <c r="M33" s="81">
        <v>10</v>
      </c>
      <c r="N33" s="224">
        <f t="shared" si="14"/>
        <v>10.515000000000001</v>
      </c>
      <c r="O33" s="224">
        <f t="shared" si="15"/>
        <v>21.03</v>
      </c>
      <c r="P33" s="224">
        <f t="shared" si="16"/>
        <v>21.03</v>
      </c>
      <c r="Q33" s="359"/>
      <c r="R33" s="359"/>
      <c r="S33" s="359"/>
      <c r="T33" s="358"/>
      <c r="U33" s="425"/>
      <c r="V33" s="364"/>
      <c r="W33" s="3"/>
      <c r="X33" s="3"/>
      <c r="Y33" s="3"/>
    </row>
    <row r="34" spans="1:25" x14ac:dyDescent="0.25">
      <c r="A34" s="3"/>
      <c r="B34" s="368"/>
      <c r="C34" s="367"/>
      <c r="D34" s="367"/>
      <c r="E34" s="367"/>
      <c r="F34" s="73" t="s">
        <v>34</v>
      </c>
      <c r="G34" s="224">
        <v>204</v>
      </c>
      <c r="H34" s="225">
        <v>10</v>
      </c>
      <c r="I34" s="225">
        <v>12</v>
      </c>
      <c r="J34" s="84">
        <v>12</v>
      </c>
      <c r="K34" s="225">
        <v>9</v>
      </c>
      <c r="L34" s="225">
        <v>11</v>
      </c>
      <c r="M34" s="84">
        <v>11</v>
      </c>
      <c r="N34" s="224">
        <f t="shared" si="14"/>
        <v>2.04</v>
      </c>
      <c r="O34" s="224">
        <f t="shared" si="15"/>
        <v>2.448</v>
      </c>
      <c r="P34" s="224">
        <f t="shared" si="16"/>
        <v>2.448</v>
      </c>
      <c r="Q34" s="359"/>
      <c r="R34" s="359"/>
      <c r="S34" s="359"/>
      <c r="T34" s="358"/>
      <c r="U34" s="425"/>
      <c r="V34" s="364"/>
      <c r="W34" s="3"/>
      <c r="X34" s="3"/>
      <c r="Y34" s="3"/>
    </row>
    <row r="35" spans="1:25" x14ac:dyDescent="0.25">
      <c r="A35" s="3"/>
      <c r="B35" s="368"/>
      <c r="C35" s="367"/>
      <c r="D35" s="367"/>
      <c r="E35" s="367"/>
      <c r="F35" s="129" t="s">
        <v>78</v>
      </c>
      <c r="G35" s="224">
        <v>1300</v>
      </c>
      <c r="H35" s="225">
        <v>3</v>
      </c>
      <c r="I35" s="225">
        <v>3</v>
      </c>
      <c r="J35" s="84">
        <v>3</v>
      </c>
      <c r="K35" s="225">
        <v>3</v>
      </c>
      <c r="L35" s="225">
        <v>3</v>
      </c>
      <c r="M35" s="84">
        <v>3</v>
      </c>
      <c r="N35" s="224">
        <f t="shared" si="14"/>
        <v>3.9</v>
      </c>
      <c r="O35" s="224">
        <f t="shared" si="15"/>
        <v>3.9</v>
      </c>
      <c r="P35" s="224">
        <f t="shared" si="16"/>
        <v>3.9</v>
      </c>
      <c r="Q35" s="359"/>
      <c r="R35" s="359"/>
      <c r="S35" s="359"/>
      <c r="T35" s="358"/>
      <c r="U35" s="425"/>
      <c r="V35" s="364"/>
      <c r="W35" s="3"/>
      <c r="X35" s="3"/>
      <c r="Y35" s="3"/>
    </row>
    <row r="36" spans="1:25" x14ac:dyDescent="0.25">
      <c r="A36" s="3"/>
      <c r="B36" s="368"/>
      <c r="C36" s="367"/>
      <c r="D36" s="367"/>
      <c r="E36" s="367"/>
      <c r="F36" s="73" t="s">
        <v>10</v>
      </c>
      <c r="G36" s="224">
        <v>219</v>
      </c>
      <c r="H36" s="84">
        <v>25</v>
      </c>
      <c r="I36" s="84">
        <v>20</v>
      </c>
      <c r="J36" s="84">
        <v>30</v>
      </c>
      <c r="K36" s="84">
        <v>20</v>
      </c>
      <c r="L36" s="84">
        <v>17</v>
      </c>
      <c r="M36" s="84">
        <v>25</v>
      </c>
      <c r="N36" s="224">
        <f t="shared" si="14"/>
        <v>5.4749999999999996</v>
      </c>
      <c r="O36" s="224">
        <f t="shared" si="15"/>
        <v>4.38</v>
      </c>
      <c r="P36" s="224">
        <f t="shared" si="16"/>
        <v>6.57</v>
      </c>
      <c r="Q36" s="359"/>
      <c r="R36" s="359"/>
      <c r="S36" s="359"/>
      <c r="T36" s="358"/>
      <c r="U36" s="425"/>
      <c r="V36" s="364"/>
      <c r="W36" s="3"/>
      <c r="X36" s="3"/>
      <c r="Y36" s="3"/>
    </row>
    <row r="37" spans="1:25" ht="15.75" x14ac:dyDescent="0.25">
      <c r="A37" s="3"/>
      <c r="B37" s="368"/>
      <c r="C37" s="367"/>
      <c r="D37" s="367"/>
      <c r="E37" s="367"/>
      <c r="F37" s="74" t="s">
        <v>28</v>
      </c>
      <c r="G37" s="224">
        <v>80</v>
      </c>
      <c r="H37" s="84">
        <v>0.1</v>
      </c>
      <c r="I37" s="84">
        <v>0.2</v>
      </c>
      <c r="J37" s="84">
        <v>0.2</v>
      </c>
      <c r="K37" s="84">
        <v>0.1</v>
      </c>
      <c r="L37" s="84">
        <v>0.2</v>
      </c>
      <c r="M37" s="84">
        <v>0.2</v>
      </c>
      <c r="N37" s="224">
        <f t="shared" si="14"/>
        <v>8.0000000000000002E-3</v>
      </c>
      <c r="O37" s="224">
        <f t="shared" si="15"/>
        <v>1.6E-2</v>
      </c>
      <c r="P37" s="224">
        <f t="shared" si="16"/>
        <v>1.6E-2</v>
      </c>
      <c r="Q37" s="359"/>
      <c r="R37" s="359"/>
      <c r="S37" s="359"/>
      <c r="T37" s="358"/>
      <c r="U37" s="426"/>
      <c r="V37" s="357"/>
      <c r="W37" s="3"/>
      <c r="X37" s="3"/>
      <c r="Y37" s="3"/>
    </row>
    <row r="38" spans="1:25" ht="15.75" x14ac:dyDescent="0.25">
      <c r="A38" s="3"/>
      <c r="B38" s="298" t="s">
        <v>93</v>
      </c>
      <c r="C38" s="396">
        <v>20</v>
      </c>
      <c r="D38" s="396">
        <v>20</v>
      </c>
      <c r="E38" s="396">
        <v>20</v>
      </c>
      <c r="F38" s="74" t="s">
        <v>77</v>
      </c>
      <c r="G38" s="224">
        <v>2103</v>
      </c>
      <c r="H38" s="84">
        <v>10</v>
      </c>
      <c r="I38" s="84">
        <v>10</v>
      </c>
      <c r="J38" s="84">
        <v>10</v>
      </c>
      <c r="K38" s="84">
        <v>10</v>
      </c>
      <c r="L38" s="84">
        <v>10</v>
      </c>
      <c r="M38" s="84">
        <v>10</v>
      </c>
      <c r="N38" s="226">
        <f t="shared" si="14"/>
        <v>21.03</v>
      </c>
      <c r="O38" s="226">
        <f t="shared" si="15"/>
        <v>21.03</v>
      </c>
      <c r="P38" s="243">
        <f t="shared" si="16"/>
        <v>21.03</v>
      </c>
      <c r="Q38" s="354">
        <f>SUM(N38:N40)</f>
        <v>30.594000000000001</v>
      </c>
      <c r="R38" s="354">
        <f>SUM(O38:O40)</f>
        <v>30.594000000000001</v>
      </c>
      <c r="S38" s="354">
        <f>SUM(P38:P40)</f>
        <v>30.594000000000001</v>
      </c>
      <c r="T38" s="356">
        <f>Q38*1.5</f>
        <v>45.891000000000005</v>
      </c>
      <c r="U38" s="356">
        <f>R38*1.5</f>
        <v>45.891000000000005</v>
      </c>
      <c r="V38" s="352">
        <f>S38*1.5</f>
        <v>45.891000000000005</v>
      </c>
      <c r="W38" s="3"/>
      <c r="X38" s="3"/>
      <c r="Y38" s="3"/>
    </row>
    <row r="39" spans="1:25" ht="15.75" x14ac:dyDescent="0.25">
      <c r="A39" s="3"/>
      <c r="B39" s="299"/>
      <c r="C39" s="401"/>
      <c r="D39" s="401"/>
      <c r="E39" s="401"/>
      <c r="F39" s="74" t="s">
        <v>76</v>
      </c>
      <c r="G39" s="224">
        <v>222</v>
      </c>
      <c r="H39" s="84">
        <v>2</v>
      </c>
      <c r="I39" s="84">
        <v>2</v>
      </c>
      <c r="J39" s="84">
        <v>2</v>
      </c>
      <c r="K39" s="84">
        <v>2</v>
      </c>
      <c r="L39" s="84">
        <v>2</v>
      </c>
      <c r="M39" s="84">
        <v>2</v>
      </c>
      <c r="N39" s="226">
        <f t="shared" si="14"/>
        <v>0.44400000000000001</v>
      </c>
      <c r="O39" s="226">
        <f t="shared" si="15"/>
        <v>0.44400000000000001</v>
      </c>
      <c r="P39" s="243">
        <f t="shared" si="16"/>
        <v>0.44400000000000001</v>
      </c>
      <c r="Q39" s="362"/>
      <c r="R39" s="362"/>
      <c r="S39" s="362"/>
      <c r="T39" s="364"/>
      <c r="U39" s="364"/>
      <c r="V39" s="366"/>
      <c r="W39" s="3"/>
      <c r="X39" s="3"/>
      <c r="Y39" s="3"/>
    </row>
    <row r="40" spans="1:25" ht="15.75" x14ac:dyDescent="0.25">
      <c r="A40" s="3"/>
      <c r="B40" s="299"/>
      <c r="C40" s="401"/>
      <c r="D40" s="401"/>
      <c r="E40" s="401"/>
      <c r="F40" s="130" t="s">
        <v>14</v>
      </c>
      <c r="G40" s="226">
        <v>4560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226">
        <f t="shared" si="14"/>
        <v>9.1199999999999992</v>
      </c>
      <c r="O40" s="226">
        <f t="shared" si="15"/>
        <v>9.1199999999999992</v>
      </c>
      <c r="P40" s="243">
        <f t="shared" si="16"/>
        <v>9.1199999999999992</v>
      </c>
      <c r="Q40" s="355"/>
      <c r="R40" s="355"/>
      <c r="S40" s="355"/>
      <c r="T40" s="357"/>
      <c r="U40" s="357"/>
      <c r="V40" s="353"/>
      <c r="W40" s="3"/>
      <c r="X40" s="3"/>
      <c r="Y40" s="3"/>
    </row>
    <row r="41" spans="1:25" x14ac:dyDescent="0.25">
      <c r="A41" s="3"/>
      <c r="B41" s="368" t="s">
        <v>36</v>
      </c>
      <c r="C41" s="389">
        <v>200</v>
      </c>
      <c r="D41" s="389">
        <v>200</v>
      </c>
      <c r="E41" s="389">
        <v>200</v>
      </c>
      <c r="F41" s="73" t="s">
        <v>37</v>
      </c>
      <c r="G41" s="224">
        <v>751</v>
      </c>
      <c r="H41" s="225">
        <v>143</v>
      </c>
      <c r="I41" s="225">
        <v>143</v>
      </c>
      <c r="J41" s="225">
        <v>143</v>
      </c>
      <c r="K41" s="225">
        <v>100</v>
      </c>
      <c r="L41" s="225">
        <v>100</v>
      </c>
      <c r="M41" s="225">
        <v>100</v>
      </c>
      <c r="N41" s="224">
        <f t="shared" si="14"/>
        <v>107.393</v>
      </c>
      <c r="O41" s="224">
        <f t="shared" si="15"/>
        <v>107.393</v>
      </c>
      <c r="P41" s="224">
        <f t="shared" si="16"/>
        <v>107.393</v>
      </c>
      <c r="Q41" s="359">
        <f>SUM(N41:N42)</f>
        <v>108.66800000000001</v>
      </c>
      <c r="R41" s="359">
        <f t="shared" ref="R41:S41" si="18">SUM(O41:O42)</f>
        <v>108.66800000000001</v>
      </c>
      <c r="S41" s="359">
        <f t="shared" si="18"/>
        <v>108.66800000000001</v>
      </c>
      <c r="T41" s="358">
        <f>Q41*1.5</f>
        <v>163.00200000000001</v>
      </c>
      <c r="U41" s="424">
        <f>R41*1.5</f>
        <v>163.00200000000001</v>
      </c>
      <c r="V41" s="356">
        <f>S41*1.5</f>
        <v>163.00200000000001</v>
      </c>
      <c r="W41" s="3"/>
      <c r="X41" s="3"/>
      <c r="Y41" s="3"/>
    </row>
    <row r="42" spans="1:25" x14ac:dyDescent="0.25">
      <c r="A42" s="3"/>
      <c r="B42" s="368"/>
      <c r="C42" s="389"/>
      <c r="D42" s="389"/>
      <c r="E42" s="389"/>
      <c r="F42" s="116" t="s">
        <v>38</v>
      </c>
      <c r="G42" s="224">
        <v>425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81">
        <v>3</v>
      </c>
      <c r="N42" s="224">
        <f t="shared" si="14"/>
        <v>1.2749999999999999</v>
      </c>
      <c r="O42" s="224">
        <f t="shared" si="15"/>
        <v>1.2749999999999999</v>
      </c>
      <c r="P42" s="224">
        <f t="shared" si="16"/>
        <v>1.2749999999999999</v>
      </c>
      <c r="Q42" s="359"/>
      <c r="R42" s="359"/>
      <c r="S42" s="359"/>
      <c r="T42" s="358"/>
      <c r="U42" s="426"/>
      <c r="V42" s="357"/>
      <c r="W42" s="3"/>
      <c r="X42" s="3"/>
      <c r="Y42" s="3"/>
    </row>
    <row r="43" spans="1:25" ht="30.75" thickBot="1" x14ac:dyDescent="0.3">
      <c r="A43" s="3"/>
      <c r="B43" s="92" t="s">
        <v>110</v>
      </c>
      <c r="C43" s="225">
        <v>30</v>
      </c>
      <c r="D43" s="225">
        <v>50</v>
      </c>
      <c r="E43" s="225">
        <v>50</v>
      </c>
      <c r="F43" s="94" t="s">
        <v>110</v>
      </c>
      <c r="G43" s="225">
        <v>550</v>
      </c>
      <c r="H43" s="81">
        <v>30</v>
      </c>
      <c r="I43" s="81">
        <v>50</v>
      </c>
      <c r="J43" s="81">
        <v>50</v>
      </c>
      <c r="K43" s="81">
        <v>30</v>
      </c>
      <c r="L43" s="81">
        <v>50</v>
      </c>
      <c r="M43" s="81">
        <v>50</v>
      </c>
      <c r="N43" s="224">
        <f t="shared" si="14"/>
        <v>16.5</v>
      </c>
      <c r="O43" s="224">
        <f t="shared" si="15"/>
        <v>27.5</v>
      </c>
      <c r="P43" s="224">
        <f t="shared" si="16"/>
        <v>27.5</v>
      </c>
      <c r="Q43" s="226">
        <f>SUM(N43)</f>
        <v>16.5</v>
      </c>
      <c r="R43" s="226">
        <f t="shared" ref="R43:S43" si="19">SUM(O43)</f>
        <v>27.5</v>
      </c>
      <c r="S43" s="226">
        <f t="shared" si="19"/>
        <v>27.5</v>
      </c>
      <c r="T43" s="231">
        <f>Q43*1.5</f>
        <v>24.75</v>
      </c>
      <c r="U43" s="233">
        <f>R43*1.5</f>
        <v>41.25</v>
      </c>
      <c r="V43" s="230">
        <f>S43*1.5</f>
        <v>41.25</v>
      </c>
      <c r="W43" s="3"/>
      <c r="X43" s="3"/>
      <c r="Y43" s="3"/>
    </row>
    <row r="44" spans="1:25" ht="15.75" thickBot="1" x14ac:dyDescent="0.3">
      <c r="A44" s="3"/>
      <c r="B44" s="442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113">
        <f t="shared" ref="Q44:V44" si="20">SUM(Q28:Q43)</f>
        <v>649.12200000000007</v>
      </c>
      <c r="R44" s="113">
        <f t="shared" si="20"/>
        <v>724.19200000000001</v>
      </c>
      <c r="S44" s="113">
        <f t="shared" si="20"/>
        <v>793.15599999999995</v>
      </c>
      <c r="T44" s="113">
        <f t="shared" si="20"/>
        <v>973.68299999999999</v>
      </c>
      <c r="U44" s="113">
        <f t="shared" si="20"/>
        <v>1086.288</v>
      </c>
      <c r="V44" s="113">
        <f t="shared" si="20"/>
        <v>1189.7339999999999</v>
      </c>
      <c r="W44" s="3"/>
      <c r="X44" s="3"/>
      <c r="Y44" s="3"/>
    </row>
    <row r="45" spans="1:25" x14ac:dyDescent="0.25">
      <c r="A45" s="3"/>
      <c r="B45" s="376" t="s">
        <v>33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77"/>
      <c r="R45" s="377"/>
      <c r="S45" s="377"/>
      <c r="T45" s="377"/>
      <c r="U45" s="377"/>
      <c r="V45" s="377"/>
      <c r="W45" s="3"/>
      <c r="X45" s="3"/>
      <c r="Y45" s="3"/>
    </row>
    <row r="46" spans="1:2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25">
      <c r="A47" s="3"/>
      <c r="B47" s="368" t="s">
        <v>167</v>
      </c>
      <c r="C47" s="367">
        <v>70</v>
      </c>
      <c r="D47" s="367">
        <v>90</v>
      </c>
      <c r="E47" s="367">
        <v>100</v>
      </c>
      <c r="F47" s="101" t="s">
        <v>100</v>
      </c>
      <c r="G47" s="224">
        <v>1500</v>
      </c>
      <c r="H47" s="81">
        <v>80</v>
      </c>
      <c r="I47" s="81">
        <v>90</v>
      </c>
      <c r="J47" s="81">
        <v>100</v>
      </c>
      <c r="K47" s="81">
        <v>75</v>
      </c>
      <c r="L47" s="81">
        <v>85</v>
      </c>
      <c r="M47" s="81">
        <v>90</v>
      </c>
      <c r="N47" s="224">
        <f t="shared" ref="N47:N49" si="21">H47*G47/1000</f>
        <v>120</v>
      </c>
      <c r="O47" s="224">
        <f t="shared" ref="O47:O49" si="22">I47*G47/1000</f>
        <v>135</v>
      </c>
      <c r="P47" s="91">
        <f t="shared" ref="P47:P49" si="23">J47*G47/1000</f>
        <v>150</v>
      </c>
      <c r="Q47" s="354">
        <f>SUM(N47:N52)</f>
        <v>130.78399999999999</v>
      </c>
      <c r="R47" s="354">
        <f>SUM(O47:O52)</f>
        <v>151.29</v>
      </c>
      <c r="S47" s="354">
        <f>SUM(P47:P52)</f>
        <v>169.11899999999997</v>
      </c>
      <c r="T47" s="352">
        <f>Q47*1.5</f>
        <v>196.17599999999999</v>
      </c>
      <c r="U47" s="424">
        <f>R47*1.5</f>
        <v>226.935</v>
      </c>
      <c r="V47" s="356">
        <f>S47*1.5</f>
        <v>253.67849999999996</v>
      </c>
      <c r="W47" s="3"/>
      <c r="X47" s="3"/>
      <c r="Y47" s="3"/>
    </row>
    <row r="48" spans="1:25" x14ac:dyDescent="0.25">
      <c r="A48" s="3"/>
      <c r="B48" s="368"/>
      <c r="C48" s="367"/>
      <c r="D48" s="367"/>
      <c r="E48" s="367"/>
      <c r="F48" s="73" t="s">
        <v>62</v>
      </c>
      <c r="G48" s="224">
        <v>426</v>
      </c>
      <c r="H48" s="225">
        <v>7</v>
      </c>
      <c r="I48" s="225">
        <v>12</v>
      </c>
      <c r="J48" s="84">
        <v>15</v>
      </c>
      <c r="K48" s="225">
        <v>7</v>
      </c>
      <c r="L48" s="225">
        <v>12</v>
      </c>
      <c r="M48" s="84">
        <v>15</v>
      </c>
      <c r="N48" s="224">
        <f t="shared" si="21"/>
        <v>2.9820000000000002</v>
      </c>
      <c r="O48" s="224">
        <f t="shared" si="22"/>
        <v>5.1120000000000001</v>
      </c>
      <c r="P48" s="91">
        <f t="shared" si="23"/>
        <v>6.39</v>
      </c>
      <c r="Q48" s="362"/>
      <c r="R48" s="362"/>
      <c r="S48" s="362"/>
      <c r="T48" s="366"/>
      <c r="U48" s="425"/>
      <c r="V48" s="364"/>
      <c r="W48" s="3"/>
      <c r="X48" s="3"/>
      <c r="Y48" s="3"/>
    </row>
    <row r="49" spans="1:25" x14ac:dyDescent="0.25">
      <c r="A49" s="3"/>
      <c r="B49" s="368"/>
      <c r="C49" s="367"/>
      <c r="D49" s="367"/>
      <c r="E49" s="367"/>
      <c r="F49" s="73" t="s">
        <v>96</v>
      </c>
      <c r="G49" s="224">
        <v>517</v>
      </c>
      <c r="H49" s="225">
        <v>5</v>
      </c>
      <c r="I49" s="225">
        <v>5</v>
      </c>
      <c r="J49" s="84">
        <v>5</v>
      </c>
      <c r="K49" s="225">
        <v>5</v>
      </c>
      <c r="L49" s="225">
        <v>5</v>
      </c>
      <c r="M49" s="84">
        <v>5</v>
      </c>
      <c r="N49" s="224">
        <f t="shared" si="21"/>
        <v>2.585</v>
      </c>
      <c r="O49" s="224">
        <f t="shared" si="22"/>
        <v>2.585</v>
      </c>
      <c r="P49" s="91">
        <f t="shared" si="23"/>
        <v>2.585</v>
      </c>
      <c r="Q49" s="362"/>
      <c r="R49" s="362"/>
      <c r="S49" s="362"/>
      <c r="T49" s="366"/>
      <c r="U49" s="425"/>
      <c r="V49" s="364"/>
      <c r="W49" s="3"/>
      <c r="X49" s="3"/>
      <c r="Y49" s="3"/>
    </row>
    <row r="50" spans="1:25" x14ac:dyDescent="0.25">
      <c r="A50" s="3"/>
      <c r="B50" s="368"/>
      <c r="C50" s="367"/>
      <c r="D50" s="367"/>
      <c r="E50" s="367"/>
      <c r="F50" s="102" t="s">
        <v>11</v>
      </c>
      <c r="G50" s="227">
        <v>204</v>
      </c>
      <c r="H50" s="225">
        <v>7</v>
      </c>
      <c r="I50" s="225">
        <v>12</v>
      </c>
      <c r="J50" s="81">
        <v>15</v>
      </c>
      <c r="K50" s="225">
        <v>5</v>
      </c>
      <c r="L50" s="225">
        <v>10</v>
      </c>
      <c r="M50" s="84">
        <v>12</v>
      </c>
      <c r="N50" s="224">
        <f>H50*G49/1000</f>
        <v>3.6190000000000002</v>
      </c>
      <c r="O50" s="224">
        <f>I50*G49/1000</f>
        <v>6.2039999999999997</v>
      </c>
      <c r="P50" s="91">
        <f>J50*G49/1000</f>
        <v>7.7549999999999999</v>
      </c>
      <c r="Q50" s="362"/>
      <c r="R50" s="362"/>
      <c r="S50" s="362"/>
      <c r="T50" s="366"/>
      <c r="U50" s="425"/>
      <c r="V50" s="364"/>
      <c r="W50" s="3"/>
      <c r="X50" s="3"/>
      <c r="Y50" s="3"/>
    </row>
    <row r="51" spans="1:25" x14ac:dyDescent="0.25">
      <c r="A51" s="3"/>
      <c r="B51" s="368"/>
      <c r="C51" s="367"/>
      <c r="D51" s="367"/>
      <c r="E51" s="367"/>
      <c r="F51" s="73" t="s">
        <v>12</v>
      </c>
      <c r="G51" s="224">
        <v>791</v>
      </c>
      <c r="H51" s="84">
        <v>2</v>
      </c>
      <c r="I51" s="84">
        <v>3</v>
      </c>
      <c r="J51" s="84">
        <v>3</v>
      </c>
      <c r="K51" s="84">
        <v>2</v>
      </c>
      <c r="L51" s="84">
        <v>3</v>
      </c>
      <c r="M51" s="84">
        <v>3</v>
      </c>
      <c r="N51" s="224">
        <f t="shared" ref="N51:N63" si="24">H51*G51/1000</f>
        <v>1.5820000000000001</v>
      </c>
      <c r="O51" s="224">
        <f t="shared" ref="O51:O63" si="25">I51*G51/1000</f>
        <v>2.3730000000000002</v>
      </c>
      <c r="P51" s="91">
        <f t="shared" ref="P51:P63" si="26">J51*G51/1000</f>
        <v>2.3730000000000002</v>
      </c>
      <c r="Q51" s="362"/>
      <c r="R51" s="362"/>
      <c r="S51" s="362"/>
      <c r="T51" s="366"/>
      <c r="U51" s="425"/>
      <c r="V51" s="364"/>
      <c r="W51" s="3"/>
      <c r="X51" s="3"/>
      <c r="Y51" s="3"/>
    </row>
    <row r="52" spans="1:25" ht="15.75" x14ac:dyDescent="0.25">
      <c r="A52" s="3"/>
      <c r="B52" s="368"/>
      <c r="C52" s="367"/>
      <c r="D52" s="367"/>
      <c r="E52" s="367"/>
      <c r="F52" s="74" t="s">
        <v>28</v>
      </c>
      <c r="G52" s="224">
        <v>80</v>
      </c>
      <c r="H52" s="84">
        <v>0.2</v>
      </c>
      <c r="I52" s="84">
        <v>0.2</v>
      </c>
      <c r="J52" s="84">
        <v>0.2</v>
      </c>
      <c r="K52" s="84">
        <v>0.2</v>
      </c>
      <c r="L52" s="84">
        <v>0.2</v>
      </c>
      <c r="M52" s="84">
        <v>0.2</v>
      </c>
      <c r="N52" s="224">
        <f t="shared" si="24"/>
        <v>1.6E-2</v>
      </c>
      <c r="O52" s="224">
        <f t="shared" si="25"/>
        <v>1.6E-2</v>
      </c>
      <c r="P52" s="91">
        <f t="shared" si="26"/>
        <v>1.6E-2</v>
      </c>
      <c r="Q52" s="355"/>
      <c r="R52" s="355"/>
      <c r="S52" s="355"/>
      <c r="T52" s="353"/>
      <c r="U52" s="426"/>
      <c r="V52" s="357"/>
      <c r="W52" s="3"/>
      <c r="X52" s="3"/>
      <c r="Y52" s="3"/>
    </row>
    <row r="53" spans="1:25" ht="15.75" x14ac:dyDescent="0.25">
      <c r="A53" s="3"/>
      <c r="B53" s="298" t="s">
        <v>93</v>
      </c>
      <c r="C53" s="396">
        <v>20</v>
      </c>
      <c r="D53" s="396">
        <v>20</v>
      </c>
      <c r="E53" s="396">
        <v>20</v>
      </c>
      <c r="F53" s="74" t="s">
        <v>77</v>
      </c>
      <c r="G53" s="224">
        <v>2103</v>
      </c>
      <c r="H53" s="84">
        <v>10</v>
      </c>
      <c r="I53" s="84">
        <v>10</v>
      </c>
      <c r="J53" s="84">
        <v>10</v>
      </c>
      <c r="K53" s="84">
        <v>10</v>
      </c>
      <c r="L53" s="84">
        <v>10</v>
      </c>
      <c r="M53" s="84">
        <v>10</v>
      </c>
      <c r="N53" s="224">
        <f t="shared" si="24"/>
        <v>21.03</v>
      </c>
      <c r="O53" s="224">
        <f t="shared" si="25"/>
        <v>21.03</v>
      </c>
      <c r="P53" s="91">
        <f t="shared" si="26"/>
        <v>21.03</v>
      </c>
      <c r="Q53" s="354">
        <f>SUM(N53:N55)</f>
        <v>30.594000000000001</v>
      </c>
      <c r="R53" s="354">
        <f>SUM(O53:O55)</f>
        <v>30.594000000000001</v>
      </c>
      <c r="S53" s="354">
        <f>SUM(P53:P55)</f>
        <v>30.594000000000001</v>
      </c>
      <c r="T53" s="352">
        <f>Q53*1.5</f>
        <v>45.891000000000005</v>
      </c>
      <c r="U53" s="424">
        <f>R53*1.5</f>
        <v>45.891000000000005</v>
      </c>
      <c r="V53" s="356">
        <f>S53*1.5</f>
        <v>45.891000000000005</v>
      </c>
      <c r="W53" s="3"/>
      <c r="X53" s="3"/>
      <c r="Y53" s="3"/>
    </row>
    <row r="54" spans="1:25" ht="15.75" x14ac:dyDescent="0.25">
      <c r="A54" s="3"/>
      <c r="B54" s="299"/>
      <c r="C54" s="401"/>
      <c r="D54" s="401"/>
      <c r="E54" s="401"/>
      <c r="F54" s="74" t="s">
        <v>76</v>
      </c>
      <c r="G54" s="224">
        <v>222</v>
      </c>
      <c r="H54" s="84">
        <v>2</v>
      </c>
      <c r="I54" s="84">
        <v>2</v>
      </c>
      <c r="J54" s="84">
        <v>2</v>
      </c>
      <c r="K54" s="84">
        <v>2</v>
      </c>
      <c r="L54" s="84">
        <v>2</v>
      </c>
      <c r="M54" s="84">
        <v>2</v>
      </c>
      <c r="N54" s="224">
        <f t="shared" si="24"/>
        <v>0.44400000000000001</v>
      </c>
      <c r="O54" s="224">
        <f t="shared" si="25"/>
        <v>0.44400000000000001</v>
      </c>
      <c r="P54" s="91">
        <f t="shared" si="26"/>
        <v>0.44400000000000001</v>
      </c>
      <c r="Q54" s="362"/>
      <c r="R54" s="362"/>
      <c r="S54" s="362"/>
      <c r="T54" s="366"/>
      <c r="U54" s="425"/>
      <c r="V54" s="364"/>
      <c r="W54" s="3"/>
      <c r="X54" s="3"/>
      <c r="Y54" s="3"/>
    </row>
    <row r="55" spans="1:25" ht="15.75" x14ac:dyDescent="0.25">
      <c r="A55" s="3"/>
      <c r="B55" s="299"/>
      <c r="C55" s="401"/>
      <c r="D55" s="401"/>
      <c r="E55" s="401"/>
      <c r="F55" s="74" t="s">
        <v>14</v>
      </c>
      <c r="G55" s="224">
        <v>4560</v>
      </c>
      <c r="H55" s="84">
        <v>2</v>
      </c>
      <c r="I55" s="84">
        <v>2</v>
      </c>
      <c r="J55" s="84">
        <v>2</v>
      </c>
      <c r="K55" s="84">
        <v>2</v>
      </c>
      <c r="L55" s="84">
        <v>2</v>
      </c>
      <c r="M55" s="84">
        <v>2</v>
      </c>
      <c r="N55" s="224">
        <f t="shared" si="24"/>
        <v>9.1199999999999992</v>
      </c>
      <c r="O55" s="224">
        <f t="shared" si="25"/>
        <v>9.1199999999999992</v>
      </c>
      <c r="P55" s="91">
        <f t="shared" si="26"/>
        <v>9.1199999999999992</v>
      </c>
      <c r="Q55" s="355"/>
      <c r="R55" s="355"/>
      <c r="S55" s="355"/>
      <c r="T55" s="353"/>
      <c r="U55" s="426"/>
      <c r="V55" s="357"/>
      <c r="W55" s="3"/>
      <c r="X55" s="3"/>
      <c r="Y55" s="3"/>
    </row>
    <row r="56" spans="1:25" ht="15.75" customHeight="1" x14ac:dyDescent="0.25">
      <c r="A56" s="3"/>
      <c r="B56" s="298" t="s">
        <v>141</v>
      </c>
      <c r="C56" s="396">
        <v>130</v>
      </c>
      <c r="D56" s="396">
        <v>150</v>
      </c>
      <c r="E56" s="396">
        <v>180</v>
      </c>
      <c r="F56" s="85" t="s">
        <v>70</v>
      </c>
      <c r="G56" s="224">
        <v>435</v>
      </c>
      <c r="H56" s="84">
        <v>54</v>
      </c>
      <c r="I56" s="84">
        <v>63</v>
      </c>
      <c r="J56" s="84">
        <v>75</v>
      </c>
      <c r="K56" s="84">
        <v>54</v>
      </c>
      <c r="L56" s="84">
        <v>63</v>
      </c>
      <c r="M56" s="84">
        <v>75</v>
      </c>
      <c r="N56" s="224">
        <f t="shared" si="24"/>
        <v>23.49</v>
      </c>
      <c r="O56" s="224">
        <f t="shared" si="25"/>
        <v>27.405000000000001</v>
      </c>
      <c r="P56" s="91">
        <f t="shared" si="26"/>
        <v>32.625</v>
      </c>
      <c r="Q56" s="354">
        <f>SUM(N56:N58)</f>
        <v>37.186</v>
      </c>
      <c r="R56" s="354">
        <f>SUM(O56:O58)</f>
        <v>50.220999999999997</v>
      </c>
      <c r="S56" s="354">
        <f>SUM(P56:P58)</f>
        <v>64.561000000000007</v>
      </c>
      <c r="T56" s="356">
        <f>Q56*1.5</f>
        <v>55.778999999999996</v>
      </c>
      <c r="U56" s="356">
        <f>R56*1.5</f>
        <v>75.331499999999991</v>
      </c>
      <c r="V56" s="352">
        <f>S56*1.5</f>
        <v>96.841500000000011</v>
      </c>
      <c r="W56" s="3"/>
      <c r="X56" s="3"/>
      <c r="Y56" s="3"/>
    </row>
    <row r="57" spans="1:25" ht="15.75" customHeight="1" x14ac:dyDescent="0.25">
      <c r="A57" s="3"/>
      <c r="B57" s="299"/>
      <c r="C57" s="401"/>
      <c r="D57" s="401"/>
      <c r="E57" s="401"/>
      <c r="F57" s="156" t="s">
        <v>14</v>
      </c>
      <c r="G57" s="157">
        <v>4560</v>
      </c>
      <c r="H57" s="81">
        <v>3</v>
      </c>
      <c r="I57" s="81">
        <v>5</v>
      </c>
      <c r="J57" s="81">
        <v>7</v>
      </c>
      <c r="K57" s="81">
        <v>3</v>
      </c>
      <c r="L57" s="81">
        <v>5</v>
      </c>
      <c r="M57" s="81">
        <v>7</v>
      </c>
      <c r="N57" s="224">
        <f t="shared" si="24"/>
        <v>13.68</v>
      </c>
      <c r="O57" s="224">
        <f t="shared" si="25"/>
        <v>22.8</v>
      </c>
      <c r="P57" s="91">
        <f t="shared" si="26"/>
        <v>31.92</v>
      </c>
      <c r="Q57" s="362"/>
      <c r="R57" s="362"/>
      <c r="S57" s="362"/>
      <c r="T57" s="364"/>
      <c r="U57" s="364"/>
      <c r="V57" s="366"/>
      <c r="W57" s="3"/>
      <c r="X57" s="3"/>
      <c r="Y57" s="3"/>
    </row>
    <row r="58" spans="1:25" ht="15" customHeight="1" thickBot="1" x14ac:dyDescent="0.3">
      <c r="A58" s="3"/>
      <c r="B58" s="375"/>
      <c r="C58" s="397"/>
      <c r="D58" s="397"/>
      <c r="E58" s="397"/>
      <c r="F58" s="85" t="s">
        <v>28</v>
      </c>
      <c r="G58" s="224">
        <v>80</v>
      </c>
      <c r="H58" s="84">
        <v>0.2</v>
      </c>
      <c r="I58" s="84">
        <v>0.2</v>
      </c>
      <c r="J58" s="84">
        <v>0.2</v>
      </c>
      <c r="K58" s="84">
        <v>0.2</v>
      </c>
      <c r="L58" s="84">
        <v>0.2</v>
      </c>
      <c r="M58" s="84">
        <v>0.2</v>
      </c>
      <c r="N58" s="224">
        <f t="shared" si="24"/>
        <v>1.6E-2</v>
      </c>
      <c r="O58" s="224">
        <f t="shared" si="25"/>
        <v>1.6E-2</v>
      </c>
      <c r="P58" s="91">
        <f t="shared" si="26"/>
        <v>1.6E-2</v>
      </c>
      <c r="Q58" s="355"/>
      <c r="R58" s="355"/>
      <c r="S58" s="355"/>
      <c r="T58" s="357"/>
      <c r="U58" s="357"/>
      <c r="V58" s="353"/>
      <c r="W58" s="3"/>
      <c r="X58" s="3"/>
      <c r="Y58" s="3"/>
    </row>
    <row r="59" spans="1:25" ht="15" customHeight="1" x14ac:dyDescent="0.25">
      <c r="A59" s="3"/>
      <c r="B59" s="122" t="s">
        <v>123</v>
      </c>
      <c r="C59" s="238">
        <v>20</v>
      </c>
      <c r="D59" s="238">
        <v>25</v>
      </c>
      <c r="E59" s="238">
        <v>30</v>
      </c>
      <c r="F59" s="123" t="s">
        <v>122</v>
      </c>
      <c r="G59" s="224">
        <v>1000</v>
      </c>
      <c r="H59" s="84">
        <v>22</v>
      </c>
      <c r="I59" s="84">
        <v>27</v>
      </c>
      <c r="J59" s="84">
        <v>32</v>
      </c>
      <c r="K59" s="84">
        <v>20</v>
      </c>
      <c r="L59" s="124">
        <v>25</v>
      </c>
      <c r="M59" s="124">
        <v>30</v>
      </c>
      <c r="N59" s="224">
        <f t="shared" si="24"/>
        <v>22</v>
      </c>
      <c r="O59" s="234">
        <f t="shared" si="25"/>
        <v>27</v>
      </c>
      <c r="P59" s="83">
        <f t="shared" si="26"/>
        <v>32</v>
      </c>
      <c r="Q59" s="224">
        <f>N59</f>
        <v>22</v>
      </c>
      <c r="R59" s="224">
        <f t="shared" ref="R59:S59" si="27">O59</f>
        <v>27</v>
      </c>
      <c r="S59" s="224">
        <f t="shared" si="27"/>
        <v>32</v>
      </c>
      <c r="T59" s="229">
        <f t="shared" ref="T59:V60" si="28">Q59*1.5</f>
        <v>33</v>
      </c>
      <c r="U59" s="229">
        <f t="shared" si="28"/>
        <v>40.5</v>
      </c>
      <c r="V59" s="229">
        <f t="shared" si="28"/>
        <v>48</v>
      </c>
      <c r="W59" s="3"/>
      <c r="X59" s="3"/>
      <c r="Y59" s="3"/>
    </row>
    <row r="60" spans="1:25" ht="15" customHeight="1" x14ac:dyDescent="0.25">
      <c r="A60" s="3"/>
      <c r="B60" s="368" t="s">
        <v>30</v>
      </c>
      <c r="C60" s="389">
        <v>200</v>
      </c>
      <c r="D60" s="389">
        <v>200</v>
      </c>
      <c r="E60" s="389">
        <v>200</v>
      </c>
      <c r="F60" s="73" t="s">
        <v>31</v>
      </c>
      <c r="G60" s="76">
        <v>1960</v>
      </c>
      <c r="H60" s="93">
        <v>30</v>
      </c>
      <c r="I60" s="93">
        <v>30</v>
      </c>
      <c r="J60" s="93">
        <v>30</v>
      </c>
      <c r="K60" s="93">
        <v>30</v>
      </c>
      <c r="L60" s="93">
        <v>30</v>
      </c>
      <c r="M60" s="93">
        <v>30</v>
      </c>
      <c r="N60" s="226">
        <f t="shared" si="24"/>
        <v>58.8</v>
      </c>
      <c r="O60" s="224">
        <f t="shared" si="25"/>
        <v>58.8</v>
      </c>
      <c r="P60" s="243">
        <f t="shared" si="26"/>
        <v>58.8</v>
      </c>
      <c r="Q60" s="354">
        <f>SUM(N60:N61)</f>
        <v>60.074999999999996</v>
      </c>
      <c r="R60" s="354">
        <f t="shared" ref="R60:S60" si="29">SUM(O60:O61)</f>
        <v>60.074999999999996</v>
      </c>
      <c r="S60" s="354">
        <f t="shared" si="29"/>
        <v>60.074999999999996</v>
      </c>
      <c r="T60" s="352">
        <f t="shared" si="28"/>
        <v>90.112499999999997</v>
      </c>
      <c r="U60" s="424">
        <f t="shared" si="28"/>
        <v>90.112499999999997</v>
      </c>
      <c r="V60" s="356">
        <f t="shared" si="28"/>
        <v>90.112499999999997</v>
      </c>
      <c r="W60" s="3"/>
      <c r="X60" s="3"/>
      <c r="Y60" s="3"/>
    </row>
    <row r="61" spans="1:25" ht="15" customHeight="1" x14ac:dyDescent="0.25">
      <c r="A61" s="3"/>
      <c r="B61" s="368"/>
      <c r="C61" s="389"/>
      <c r="D61" s="389"/>
      <c r="E61" s="389"/>
      <c r="F61" s="73" t="s">
        <v>32</v>
      </c>
      <c r="G61" s="76">
        <v>425</v>
      </c>
      <c r="H61" s="93">
        <v>3</v>
      </c>
      <c r="I61" s="93">
        <v>3</v>
      </c>
      <c r="J61" s="93">
        <v>3</v>
      </c>
      <c r="K61" s="93">
        <v>3</v>
      </c>
      <c r="L61" s="93">
        <v>3</v>
      </c>
      <c r="M61" s="93">
        <v>3</v>
      </c>
      <c r="N61" s="226">
        <f t="shared" si="24"/>
        <v>1.2749999999999999</v>
      </c>
      <c r="O61" s="226">
        <f t="shared" si="25"/>
        <v>1.2749999999999999</v>
      </c>
      <c r="P61" s="243">
        <f t="shared" si="26"/>
        <v>1.2749999999999999</v>
      </c>
      <c r="Q61" s="355"/>
      <c r="R61" s="355"/>
      <c r="S61" s="355"/>
      <c r="T61" s="353"/>
      <c r="U61" s="426"/>
      <c r="V61" s="357"/>
      <c r="W61" s="3"/>
      <c r="X61" s="3"/>
      <c r="Y61" s="3"/>
    </row>
    <row r="62" spans="1:25" ht="15" customHeight="1" x14ac:dyDescent="0.25">
      <c r="A62" s="3"/>
      <c r="B62" s="89" t="s">
        <v>67</v>
      </c>
      <c r="C62" s="90">
        <v>120</v>
      </c>
      <c r="D62" s="90">
        <v>120</v>
      </c>
      <c r="E62" s="90">
        <v>120</v>
      </c>
      <c r="F62" s="74" t="s">
        <v>51</v>
      </c>
      <c r="G62" s="224">
        <v>751</v>
      </c>
      <c r="H62" s="81">
        <v>150</v>
      </c>
      <c r="I62" s="81">
        <v>150</v>
      </c>
      <c r="J62" s="81">
        <v>150</v>
      </c>
      <c r="K62" s="81">
        <v>120</v>
      </c>
      <c r="L62" s="81">
        <v>120</v>
      </c>
      <c r="M62" s="81">
        <v>120</v>
      </c>
      <c r="N62" s="224">
        <f t="shared" si="24"/>
        <v>112.65</v>
      </c>
      <c r="O62" s="224">
        <f t="shared" si="25"/>
        <v>112.65</v>
      </c>
      <c r="P62" s="91">
        <f t="shared" si="26"/>
        <v>112.65</v>
      </c>
      <c r="Q62" s="224">
        <f>SUM(N62)</f>
        <v>112.65</v>
      </c>
      <c r="R62" s="224">
        <f t="shared" ref="R62:S63" si="30">SUM(O62)</f>
        <v>112.65</v>
      </c>
      <c r="S62" s="224">
        <f t="shared" si="30"/>
        <v>112.65</v>
      </c>
      <c r="T62" s="235">
        <f t="shared" ref="T62:V63" si="31">Q62*1.5</f>
        <v>168.97500000000002</v>
      </c>
      <c r="U62" s="169">
        <f t="shared" si="31"/>
        <v>168.97500000000002</v>
      </c>
      <c r="V62" s="229">
        <f t="shared" si="31"/>
        <v>168.97500000000002</v>
      </c>
      <c r="W62" s="3"/>
      <c r="X62" s="3"/>
      <c r="Y62" s="3"/>
    </row>
    <row r="63" spans="1:25" ht="30.75" thickBot="1" x14ac:dyDescent="0.3">
      <c r="A63" s="3"/>
      <c r="B63" s="106" t="s">
        <v>110</v>
      </c>
      <c r="C63" s="107">
        <v>30</v>
      </c>
      <c r="D63" s="107">
        <v>50</v>
      </c>
      <c r="E63" s="107">
        <v>50</v>
      </c>
      <c r="F63" s="108" t="s">
        <v>110</v>
      </c>
      <c r="G63" s="107">
        <v>550</v>
      </c>
      <c r="H63" s="171">
        <v>30</v>
      </c>
      <c r="I63" s="171">
        <v>50</v>
      </c>
      <c r="J63" s="171">
        <v>50</v>
      </c>
      <c r="K63" s="171">
        <v>30</v>
      </c>
      <c r="L63" s="171">
        <v>50</v>
      </c>
      <c r="M63" s="171">
        <v>50</v>
      </c>
      <c r="N63" s="111">
        <f t="shared" si="24"/>
        <v>16.5</v>
      </c>
      <c r="O63" s="111">
        <f t="shared" si="25"/>
        <v>27.5</v>
      </c>
      <c r="P63" s="112">
        <f t="shared" si="26"/>
        <v>27.5</v>
      </c>
      <c r="Q63" s="226">
        <f>SUM(N63)</f>
        <v>16.5</v>
      </c>
      <c r="R63" s="226">
        <f t="shared" si="30"/>
        <v>27.5</v>
      </c>
      <c r="S63" s="226">
        <f t="shared" si="30"/>
        <v>27.5</v>
      </c>
      <c r="T63" s="231">
        <f t="shared" si="31"/>
        <v>24.75</v>
      </c>
      <c r="U63" s="233">
        <f t="shared" si="31"/>
        <v>41.25</v>
      </c>
      <c r="V63" s="230">
        <f t="shared" si="31"/>
        <v>41.25</v>
      </c>
      <c r="W63" s="3"/>
      <c r="X63" s="3"/>
      <c r="Y63" s="3"/>
    </row>
    <row r="64" spans="1:25" ht="15.75" thickBot="1" x14ac:dyDescent="0.3">
      <c r="A64" s="3"/>
      <c r="B64" s="441"/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113">
        <f>SUM(Q47:Q63)</f>
        <v>409.78899999999999</v>
      </c>
      <c r="R64" s="113">
        <f t="shared" ref="R64:V64" si="32">SUM(R47:R63)</f>
        <v>459.33000000000004</v>
      </c>
      <c r="S64" s="113">
        <f t="shared" si="32"/>
        <v>496.49900000000002</v>
      </c>
      <c r="T64" s="113">
        <f t="shared" si="32"/>
        <v>614.68350000000009</v>
      </c>
      <c r="U64" s="113">
        <f t="shared" si="32"/>
        <v>688.99500000000012</v>
      </c>
      <c r="V64" s="113">
        <f t="shared" si="32"/>
        <v>744.74849999999992</v>
      </c>
      <c r="W64" s="3"/>
      <c r="X64" s="3"/>
      <c r="Y64" s="3"/>
    </row>
    <row r="65" spans="1:25" ht="17.25" customHeight="1" thickBot="1" x14ac:dyDescent="0.3">
      <c r="A65" s="3"/>
      <c r="B65" s="429" t="s">
        <v>39</v>
      </c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177"/>
      <c r="R65" s="177"/>
      <c r="S65" s="177"/>
      <c r="T65" s="178"/>
      <c r="U65" s="178"/>
      <c r="V65" s="178"/>
      <c r="W65" s="3"/>
      <c r="X65" s="3"/>
      <c r="Y65" s="3"/>
    </row>
    <row r="66" spans="1:25" ht="21" customHeight="1" x14ac:dyDescent="0.25">
      <c r="A66" s="3"/>
      <c r="B66" s="373" t="s">
        <v>142</v>
      </c>
      <c r="C66" s="430">
        <v>70</v>
      </c>
      <c r="D66" s="430">
        <v>90</v>
      </c>
      <c r="E66" s="430">
        <v>100</v>
      </c>
      <c r="F66" s="72" t="s">
        <v>63</v>
      </c>
      <c r="G66" s="118">
        <v>2850</v>
      </c>
      <c r="H66" s="119">
        <v>70</v>
      </c>
      <c r="I66" s="119">
        <v>74</v>
      </c>
      <c r="J66" s="119">
        <v>76</v>
      </c>
      <c r="K66" s="119">
        <v>63</v>
      </c>
      <c r="L66" s="119">
        <v>69</v>
      </c>
      <c r="M66" s="119">
        <v>70</v>
      </c>
      <c r="N66" s="234">
        <f t="shared" ref="N66:N80" si="33">H66*G66/1000</f>
        <v>199.5</v>
      </c>
      <c r="O66" s="234">
        <f t="shared" ref="O66:O80" si="34">I66*G66/1000</f>
        <v>210.9</v>
      </c>
      <c r="P66" s="83">
        <f>J66*G66/1000</f>
        <v>216.6</v>
      </c>
      <c r="Q66" s="386">
        <f>SUM(N66:N71)</f>
        <v>215.23099999999997</v>
      </c>
      <c r="R66" s="386">
        <f>SUM(O66:O71)</f>
        <v>234.428</v>
      </c>
      <c r="S66" s="386">
        <f>SUM(P66:P71)</f>
        <v>245.61799999999999</v>
      </c>
      <c r="T66" s="428">
        <f>Q66*1.5</f>
        <v>322.84649999999993</v>
      </c>
      <c r="U66" s="428">
        <f>R66*1.5</f>
        <v>351.642</v>
      </c>
      <c r="V66" s="427">
        <f>S66*1.5</f>
        <v>368.42700000000002</v>
      </c>
      <c r="W66" s="3"/>
      <c r="X66" s="3"/>
      <c r="Y66" s="3"/>
    </row>
    <row r="67" spans="1:25" ht="15.75" x14ac:dyDescent="0.25">
      <c r="A67" s="3"/>
      <c r="B67" s="368"/>
      <c r="C67" s="389"/>
      <c r="D67" s="389"/>
      <c r="E67" s="389"/>
      <c r="F67" s="74" t="s">
        <v>35</v>
      </c>
      <c r="G67" s="224">
        <v>219</v>
      </c>
      <c r="H67" s="93">
        <v>10</v>
      </c>
      <c r="I67" s="93">
        <v>14</v>
      </c>
      <c r="J67" s="93">
        <v>18</v>
      </c>
      <c r="K67" s="93">
        <v>8</v>
      </c>
      <c r="L67" s="93">
        <v>12</v>
      </c>
      <c r="M67" s="93">
        <v>15</v>
      </c>
      <c r="N67" s="224">
        <f t="shared" si="33"/>
        <v>2.19</v>
      </c>
      <c r="O67" s="224">
        <f t="shared" si="34"/>
        <v>3.0659999999999998</v>
      </c>
      <c r="P67" s="91">
        <f t="shared" ref="P67:P71" si="35">J67*G67/1000</f>
        <v>3.9420000000000002</v>
      </c>
      <c r="Q67" s="359"/>
      <c r="R67" s="359"/>
      <c r="S67" s="359"/>
      <c r="T67" s="360"/>
      <c r="U67" s="360"/>
      <c r="V67" s="358"/>
      <c r="W67" s="3"/>
      <c r="X67" s="3"/>
      <c r="Y67" s="3"/>
    </row>
    <row r="68" spans="1:25" ht="15.75" customHeight="1" x14ac:dyDescent="0.25">
      <c r="A68" s="3"/>
      <c r="B68" s="368"/>
      <c r="C68" s="389"/>
      <c r="D68" s="389"/>
      <c r="E68" s="389"/>
      <c r="F68" s="74" t="s">
        <v>77</v>
      </c>
      <c r="G68" s="224">
        <v>2103</v>
      </c>
      <c r="H68" s="93">
        <v>5</v>
      </c>
      <c r="I68" s="93">
        <v>8</v>
      </c>
      <c r="J68" s="93">
        <v>10</v>
      </c>
      <c r="K68" s="93">
        <v>5</v>
      </c>
      <c r="L68" s="93">
        <v>8</v>
      </c>
      <c r="M68" s="93">
        <v>10</v>
      </c>
      <c r="N68" s="224">
        <f t="shared" si="33"/>
        <v>10.515000000000001</v>
      </c>
      <c r="O68" s="224">
        <f t="shared" si="34"/>
        <v>16.824000000000002</v>
      </c>
      <c r="P68" s="91">
        <f t="shared" si="35"/>
        <v>21.03</v>
      </c>
      <c r="Q68" s="359"/>
      <c r="R68" s="359"/>
      <c r="S68" s="359"/>
      <c r="T68" s="360"/>
      <c r="U68" s="360"/>
      <c r="V68" s="358"/>
      <c r="W68" s="3"/>
      <c r="X68" s="3"/>
      <c r="Y68" s="3"/>
    </row>
    <row r="69" spans="1:25" ht="15.75" customHeight="1" x14ac:dyDescent="0.25">
      <c r="A69" s="3"/>
      <c r="B69" s="368"/>
      <c r="C69" s="389"/>
      <c r="D69" s="389"/>
      <c r="E69" s="389"/>
      <c r="F69" s="73" t="s">
        <v>34</v>
      </c>
      <c r="G69" s="224">
        <v>204</v>
      </c>
      <c r="H69" s="93">
        <v>7</v>
      </c>
      <c r="I69" s="93">
        <v>10</v>
      </c>
      <c r="J69" s="93">
        <v>12</v>
      </c>
      <c r="K69" s="93">
        <v>5</v>
      </c>
      <c r="L69" s="93">
        <v>8</v>
      </c>
      <c r="M69" s="93">
        <v>10</v>
      </c>
      <c r="N69" s="224">
        <f t="shared" si="33"/>
        <v>1.4279999999999999</v>
      </c>
      <c r="O69" s="224">
        <f t="shared" si="34"/>
        <v>2.04</v>
      </c>
      <c r="P69" s="91">
        <f t="shared" si="35"/>
        <v>2.448</v>
      </c>
      <c r="Q69" s="359"/>
      <c r="R69" s="359"/>
      <c r="S69" s="359"/>
      <c r="T69" s="360"/>
      <c r="U69" s="360"/>
      <c r="V69" s="358"/>
      <c r="W69" s="3"/>
      <c r="X69" s="3"/>
      <c r="Y69" s="3"/>
    </row>
    <row r="70" spans="1:25" x14ac:dyDescent="0.25">
      <c r="A70" s="3"/>
      <c r="B70" s="368"/>
      <c r="C70" s="389"/>
      <c r="D70" s="389"/>
      <c r="E70" s="389"/>
      <c r="F70" s="241" t="s">
        <v>12</v>
      </c>
      <c r="G70" s="224">
        <v>791</v>
      </c>
      <c r="H70" s="225">
        <v>2</v>
      </c>
      <c r="I70" s="225">
        <v>2</v>
      </c>
      <c r="J70" s="225">
        <v>2</v>
      </c>
      <c r="K70" s="225">
        <v>2</v>
      </c>
      <c r="L70" s="225">
        <v>2</v>
      </c>
      <c r="M70" s="225">
        <v>2</v>
      </c>
      <c r="N70" s="224">
        <f t="shared" si="33"/>
        <v>1.5820000000000001</v>
      </c>
      <c r="O70" s="224">
        <f t="shared" si="34"/>
        <v>1.5820000000000001</v>
      </c>
      <c r="P70" s="91">
        <f t="shared" si="35"/>
        <v>1.5820000000000001</v>
      </c>
      <c r="Q70" s="359"/>
      <c r="R70" s="359"/>
      <c r="S70" s="359"/>
      <c r="T70" s="360"/>
      <c r="U70" s="360"/>
      <c r="V70" s="358"/>
      <c r="W70" s="3"/>
      <c r="X70" s="3"/>
      <c r="Y70" s="3"/>
    </row>
    <row r="71" spans="1:25" ht="15.75" customHeight="1" x14ac:dyDescent="0.25">
      <c r="A71" s="3"/>
      <c r="B71" s="368"/>
      <c r="C71" s="389"/>
      <c r="D71" s="389"/>
      <c r="E71" s="389"/>
      <c r="F71" s="74" t="s">
        <v>28</v>
      </c>
      <c r="G71" s="224">
        <v>80</v>
      </c>
      <c r="H71" s="126">
        <v>0.2</v>
      </c>
      <c r="I71" s="126">
        <v>0.2</v>
      </c>
      <c r="J71" s="126">
        <v>0.2</v>
      </c>
      <c r="K71" s="126">
        <v>0.2</v>
      </c>
      <c r="L71" s="179">
        <v>0.2</v>
      </c>
      <c r="M71" s="179">
        <v>0.2</v>
      </c>
      <c r="N71" s="224">
        <f t="shared" si="33"/>
        <v>1.6E-2</v>
      </c>
      <c r="O71" s="224">
        <f t="shared" si="34"/>
        <v>1.6E-2</v>
      </c>
      <c r="P71" s="91">
        <f t="shared" si="35"/>
        <v>1.6E-2</v>
      </c>
      <c r="Q71" s="359"/>
      <c r="R71" s="359"/>
      <c r="S71" s="359"/>
      <c r="T71" s="360"/>
      <c r="U71" s="360"/>
      <c r="V71" s="358"/>
      <c r="W71" s="3"/>
      <c r="X71" s="3"/>
      <c r="Y71" s="3"/>
    </row>
    <row r="72" spans="1:25" ht="15.75" customHeight="1" x14ac:dyDescent="0.25">
      <c r="A72" s="3"/>
      <c r="B72" s="298" t="s">
        <v>73</v>
      </c>
      <c r="C72" s="437">
        <v>130</v>
      </c>
      <c r="D72" s="437">
        <v>150</v>
      </c>
      <c r="E72" s="437">
        <v>180</v>
      </c>
      <c r="F72" s="74" t="s">
        <v>72</v>
      </c>
      <c r="G72" s="224">
        <v>276</v>
      </c>
      <c r="H72" s="82">
        <v>140</v>
      </c>
      <c r="I72" s="82">
        <v>144</v>
      </c>
      <c r="J72" s="82">
        <v>150</v>
      </c>
      <c r="K72" s="180">
        <v>93</v>
      </c>
      <c r="L72" s="88">
        <v>108</v>
      </c>
      <c r="M72" s="88">
        <v>111</v>
      </c>
      <c r="N72" s="181">
        <f t="shared" si="33"/>
        <v>38.64</v>
      </c>
      <c r="O72" s="224">
        <f t="shared" si="34"/>
        <v>39.744</v>
      </c>
      <c r="P72" s="91">
        <f>H72*G72/1000</f>
        <v>38.64</v>
      </c>
      <c r="Q72" s="359">
        <f>SUM(N72:N76)</f>
        <v>103.861</v>
      </c>
      <c r="R72" s="359">
        <f t="shared" ref="R72:S72" si="36">SUM(O72:O76)</f>
        <v>98.92</v>
      </c>
      <c r="S72" s="359">
        <f t="shared" si="36"/>
        <v>103.861</v>
      </c>
      <c r="T72" s="360">
        <f>Q72*1.5</f>
        <v>155.79150000000001</v>
      </c>
      <c r="U72" s="360">
        <f>R72*1.5</f>
        <v>148.38</v>
      </c>
      <c r="V72" s="358">
        <f>S72*1.5</f>
        <v>155.79150000000001</v>
      </c>
      <c r="W72" s="3"/>
      <c r="X72" s="3"/>
      <c r="Y72" s="3"/>
    </row>
    <row r="73" spans="1:25" ht="15.75" customHeight="1" x14ac:dyDescent="0.25">
      <c r="A73" s="3"/>
      <c r="B73" s="299"/>
      <c r="C73" s="399"/>
      <c r="D73" s="399"/>
      <c r="E73" s="399"/>
      <c r="F73" s="74" t="s">
        <v>35</v>
      </c>
      <c r="G73" s="224">
        <v>219</v>
      </c>
      <c r="H73" s="82">
        <v>55</v>
      </c>
      <c r="I73" s="82">
        <v>75</v>
      </c>
      <c r="J73" s="82">
        <v>90</v>
      </c>
      <c r="K73" s="180">
        <v>48</v>
      </c>
      <c r="L73" s="88">
        <v>57</v>
      </c>
      <c r="M73" s="88">
        <v>63</v>
      </c>
      <c r="N73" s="181">
        <f t="shared" si="33"/>
        <v>12.045</v>
      </c>
      <c r="O73" s="224">
        <f t="shared" si="34"/>
        <v>16.425000000000001</v>
      </c>
      <c r="P73" s="91">
        <f t="shared" ref="P73:P76" si="37">H73*G73/1000</f>
        <v>12.045</v>
      </c>
      <c r="Q73" s="359"/>
      <c r="R73" s="359"/>
      <c r="S73" s="359"/>
      <c r="T73" s="360"/>
      <c r="U73" s="360"/>
      <c r="V73" s="358"/>
      <c r="W73" s="3"/>
      <c r="X73" s="3"/>
      <c r="Y73" s="3"/>
    </row>
    <row r="74" spans="1:25" x14ac:dyDescent="0.25">
      <c r="A74" s="3"/>
      <c r="B74" s="299"/>
      <c r="C74" s="399"/>
      <c r="D74" s="399"/>
      <c r="E74" s="399"/>
      <c r="F74" s="73" t="s">
        <v>71</v>
      </c>
      <c r="G74" s="224">
        <v>417</v>
      </c>
      <c r="H74" s="81">
        <v>40</v>
      </c>
      <c r="I74" s="81">
        <v>15</v>
      </c>
      <c r="J74" s="81">
        <v>25</v>
      </c>
      <c r="K74" s="182">
        <v>40</v>
      </c>
      <c r="L74" s="88">
        <v>15</v>
      </c>
      <c r="M74" s="88">
        <v>25</v>
      </c>
      <c r="N74" s="181">
        <f t="shared" si="33"/>
        <v>16.68</v>
      </c>
      <c r="O74" s="224">
        <f t="shared" si="34"/>
        <v>6.2549999999999999</v>
      </c>
      <c r="P74" s="91">
        <f t="shared" si="37"/>
        <v>16.68</v>
      </c>
      <c r="Q74" s="359"/>
      <c r="R74" s="359"/>
      <c r="S74" s="359"/>
      <c r="T74" s="360"/>
      <c r="U74" s="360"/>
      <c r="V74" s="358"/>
      <c r="W74" s="3"/>
      <c r="X74" s="3"/>
      <c r="Y74" s="3"/>
    </row>
    <row r="75" spans="1:25" x14ac:dyDescent="0.25">
      <c r="A75" s="3"/>
      <c r="B75" s="299"/>
      <c r="C75" s="399"/>
      <c r="D75" s="399"/>
      <c r="E75" s="399"/>
      <c r="F75" s="73" t="s">
        <v>14</v>
      </c>
      <c r="G75" s="224">
        <v>4560</v>
      </c>
      <c r="H75" s="81">
        <v>8</v>
      </c>
      <c r="I75" s="81">
        <v>8</v>
      </c>
      <c r="J75" s="81">
        <v>8</v>
      </c>
      <c r="K75" s="182">
        <v>8</v>
      </c>
      <c r="L75" s="88">
        <v>8</v>
      </c>
      <c r="M75" s="88">
        <v>8</v>
      </c>
      <c r="N75" s="181">
        <f t="shared" si="33"/>
        <v>36.479999999999997</v>
      </c>
      <c r="O75" s="224">
        <f t="shared" si="34"/>
        <v>36.479999999999997</v>
      </c>
      <c r="P75" s="91">
        <f t="shared" si="37"/>
        <v>36.479999999999997</v>
      </c>
      <c r="Q75" s="359"/>
      <c r="R75" s="359"/>
      <c r="S75" s="359"/>
      <c r="T75" s="360"/>
      <c r="U75" s="360"/>
      <c r="V75" s="358"/>
      <c r="W75" s="3"/>
      <c r="X75" s="3"/>
      <c r="Y75" s="3"/>
    </row>
    <row r="76" spans="1:25" ht="15.75" x14ac:dyDescent="0.25">
      <c r="A76" s="3"/>
      <c r="B76" s="375"/>
      <c r="C76" s="400"/>
      <c r="D76" s="400"/>
      <c r="E76" s="400"/>
      <c r="F76" s="74" t="s">
        <v>28</v>
      </c>
      <c r="G76" s="224">
        <v>80</v>
      </c>
      <c r="H76" s="84">
        <v>0.2</v>
      </c>
      <c r="I76" s="84">
        <v>0.2</v>
      </c>
      <c r="J76" s="84">
        <v>0.3</v>
      </c>
      <c r="K76" s="183">
        <v>0.2</v>
      </c>
      <c r="L76" s="121">
        <v>0.3</v>
      </c>
      <c r="M76" s="121">
        <v>0.3</v>
      </c>
      <c r="N76" s="181">
        <f t="shared" si="33"/>
        <v>1.6E-2</v>
      </c>
      <c r="O76" s="224">
        <f t="shared" si="34"/>
        <v>1.6E-2</v>
      </c>
      <c r="P76" s="91">
        <f t="shared" si="37"/>
        <v>1.6E-2</v>
      </c>
      <c r="Q76" s="359"/>
      <c r="R76" s="359"/>
      <c r="S76" s="359"/>
      <c r="T76" s="360"/>
      <c r="U76" s="360"/>
      <c r="V76" s="358"/>
      <c r="W76" s="3"/>
      <c r="X76" s="3"/>
      <c r="Y76" s="3"/>
    </row>
    <row r="77" spans="1:25" ht="15.75" x14ac:dyDescent="0.25">
      <c r="A77" s="3"/>
      <c r="B77" s="298" t="s">
        <v>50</v>
      </c>
      <c r="C77" s="402" t="s">
        <v>46</v>
      </c>
      <c r="D77" s="402" t="s">
        <v>46</v>
      </c>
      <c r="E77" s="402" t="s">
        <v>46</v>
      </c>
      <c r="F77" s="74" t="s">
        <v>42</v>
      </c>
      <c r="G77" s="224">
        <v>1488</v>
      </c>
      <c r="H77" s="84">
        <v>40</v>
      </c>
      <c r="I77" s="84">
        <v>40</v>
      </c>
      <c r="J77" s="84">
        <v>40</v>
      </c>
      <c r="K77" s="84">
        <v>20</v>
      </c>
      <c r="L77" s="84">
        <v>20</v>
      </c>
      <c r="M77" s="84">
        <v>20</v>
      </c>
      <c r="N77" s="224">
        <f t="shared" si="33"/>
        <v>59.52</v>
      </c>
      <c r="O77" s="224">
        <f t="shared" si="34"/>
        <v>59.52</v>
      </c>
      <c r="P77" s="224">
        <f t="shared" ref="P77:P79" si="38">J77*G77/1000</f>
        <v>59.52</v>
      </c>
      <c r="Q77" s="354">
        <f>SUM(N77:N79)</f>
        <v>127.63400000000001</v>
      </c>
      <c r="R77" s="354">
        <f t="shared" ref="R77:S77" si="39">SUM(O77:O79)</f>
        <v>127.63400000000001</v>
      </c>
      <c r="S77" s="354">
        <f t="shared" si="39"/>
        <v>127.63400000000001</v>
      </c>
      <c r="T77" s="354">
        <f>Q77*1.5</f>
        <v>191.45100000000002</v>
      </c>
      <c r="U77" s="354">
        <f>R77*1.5</f>
        <v>191.45100000000002</v>
      </c>
      <c r="V77" s="354">
        <f>S77*1.5</f>
        <v>191.45100000000002</v>
      </c>
      <c r="W77" s="3"/>
      <c r="X77" s="3"/>
      <c r="Y77" s="3"/>
    </row>
    <row r="78" spans="1:25" ht="15.75" x14ac:dyDescent="0.25">
      <c r="A78" s="3"/>
      <c r="B78" s="299"/>
      <c r="C78" s="309"/>
      <c r="D78" s="309"/>
      <c r="E78" s="309"/>
      <c r="F78" s="74" t="s">
        <v>51</v>
      </c>
      <c r="G78" s="224">
        <v>751</v>
      </c>
      <c r="H78" s="84">
        <v>89</v>
      </c>
      <c r="I78" s="84">
        <v>89</v>
      </c>
      <c r="J78" s="84">
        <v>89</v>
      </c>
      <c r="K78" s="84">
        <v>60</v>
      </c>
      <c r="L78" s="84">
        <v>60</v>
      </c>
      <c r="M78" s="84">
        <v>60</v>
      </c>
      <c r="N78" s="224">
        <f t="shared" si="33"/>
        <v>66.838999999999999</v>
      </c>
      <c r="O78" s="224">
        <f t="shared" si="34"/>
        <v>66.838999999999999</v>
      </c>
      <c r="P78" s="224">
        <f t="shared" si="38"/>
        <v>66.838999999999999</v>
      </c>
      <c r="Q78" s="362"/>
      <c r="R78" s="362"/>
      <c r="S78" s="362"/>
      <c r="T78" s="362"/>
      <c r="U78" s="362"/>
      <c r="V78" s="362"/>
      <c r="W78" s="3"/>
      <c r="X78" s="3"/>
      <c r="Y78" s="3"/>
    </row>
    <row r="79" spans="1:25" ht="15.75" x14ac:dyDescent="0.25">
      <c r="A79" s="3"/>
      <c r="B79" s="375"/>
      <c r="C79" s="310"/>
      <c r="D79" s="310"/>
      <c r="E79" s="310"/>
      <c r="F79" s="74" t="s">
        <v>32</v>
      </c>
      <c r="G79" s="224">
        <v>425</v>
      </c>
      <c r="H79" s="84">
        <v>3</v>
      </c>
      <c r="I79" s="84">
        <v>3</v>
      </c>
      <c r="J79" s="84">
        <v>3</v>
      </c>
      <c r="K79" s="84">
        <v>3</v>
      </c>
      <c r="L79" s="84">
        <v>3</v>
      </c>
      <c r="M79" s="84">
        <v>3</v>
      </c>
      <c r="N79" s="224">
        <f t="shared" si="33"/>
        <v>1.2749999999999999</v>
      </c>
      <c r="O79" s="224">
        <f t="shared" si="34"/>
        <v>1.2749999999999999</v>
      </c>
      <c r="P79" s="224">
        <f t="shared" si="38"/>
        <v>1.2749999999999999</v>
      </c>
      <c r="Q79" s="355"/>
      <c r="R79" s="355"/>
      <c r="S79" s="355"/>
      <c r="T79" s="355"/>
      <c r="U79" s="355"/>
      <c r="V79" s="355"/>
      <c r="W79" s="3"/>
      <c r="X79" s="3"/>
      <c r="Y79" s="3"/>
    </row>
    <row r="80" spans="1:25" ht="30.75" thickBot="1" x14ac:dyDescent="0.3">
      <c r="A80" s="3"/>
      <c r="B80" s="92" t="s">
        <v>110</v>
      </c>
      <c r="C80" s="93">
        <v>30</v>
      </c>
      <c r="D80" s="93">
        <v>50</v>
      </c>
      <c r="E80" s="93">
        <v>50</v>
      </c>
      <c r="F80" s="94" t="s">
        <v>110</v>
      </c>
      <c r="G80" s="93">
        <v>550</v>
      </c>
      <c r="H80" s="82">
        <v>30</v>
      </c>
      <c r="I80" s="82">
        <v>50</v>
      </c>
      <c r="J80" s="82">
        <v>50</v>
      </c>
      <c r="K80" s="82">
        <v>30</v>
      </c>
      <c r="L80" s="82">
        <v>50</v>
      </c>
      <c r="M80" s="82">
        <v>50</v>
      </c>
      <c r="N80" s="224">
        <f t="shared" si="33"/>
        <v>16.5</v>
      </c>
      <c r="O80" s="224">
        <f t="shared" si="34"/>
        <v>27.5</v>
      </c>
      <c r="P80" s="91">
        <f>J80*G80/1000</f>
        <v>27.5</v>
      </c>
      <c r="Q80" s="226">
        <f>SUM(N80)</f>
        <v>16.5</v>
      </c>
      <c r="R80" s="226">
        <f t="shared" ref="R80:S80" si="40">SUM(O80)</f>
        <v>27.5</v>
      </c>
      <c r="S80" s="226">
        <f t="shared" si="40"/>
        <v>27.5</v>
      </c>
      <c r="T80" s="230">
        <f>Q80*1.5</f>
        <v>24.75</v>
      </c>
      <c r="U80" s="230">
        <f>R80*1.5</f>
        <v>41.25</v>
      </c>
      <c r="V80" s="231">
        <f>S80*1.5</f>
        <v>41.25</v>
      </c>
      <c r="W80" s="3"/>
      <c r="X80" s="3"/>
      <c r="Y80" s="3"/>
    </row>
    <row r="81" spans="1:25" ht="15.75" thickBot="1" x14ac:dyDescent="0.3">
      <c r="A81" s="3"/>
      <c r="B81" s="444"/>
      <c r="C81" s="445"/>
      <c r="D81" s="445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6"/>
      <c r="Q81" s="125">
        <f t="shared" ref="Q81:V81" si="41">SUM(Q66:Q80)</f>
        <v>463.226</v>
      </c>
      <c r="R81" s="125">
        <f t="shared" si="41"/>
        <v>488.48200000000003</v>
      </c>
      <c r="S81" s="125">
        <f t="shared" si="41"/>
        <v>504.613</v>
      </c>
      <c r="T81" s="125">
        <f t="shared" si="41"/>
        <v>694.83899999999994</v>
      </c>
      <c r="U81" s="125">
        <f t="shared" si="41"/>
        <v>732.72299999999996</v>
      </c>
      <c r="V81" s="125">
        <f t="shared" si="41"/>
        <v>756.91950000000008</v>
      </c>
      <c r="W81" s="3"/>
      <c r="X81" s="3"/>
      <c r="Y81" s="3"/>
    </row>
    <row r="82" spans="1:25" ht="15.75" thickBot="1" x14ac:dyDescent="0.3">
      <c r="A82" s="3"/>
      <c r="B82" s="399" t="s">
        <v>107</v>
      </c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5"/>
      <c r="Q82" s="77"/>
      <c r="R82" s="77"/>
      <c r="S82" s="77"/>
      <c r="T82" s="3"/>
      <c r="U82" s="3"/>
      <c r="V82" s="3"/>
      <c r="W82" s="3"/>
      <c r="X82" s="3"/>
      <c r="Y82" s="3"/>
    </row>
    <row r="83" spans="1:25" x14ac:dyDescent="0.25">
      <c r="A83" s="3"/>
      <c r="B83" s="468" t="s">
        <v>164</v>
      </c>
      <c r="C83" s="398">
        <v>60</v>
      </c>
      <c r="D83" s="398">
        <v>80</v>
      </c>
      <c r="E83" s="398">
        <v>100</v>
      </c>
      <c r="F83" s="114" t="s">
        <v>102</v>
      </c>
      <c r="G83" s="237">
        <v>409</v>
      </c>
      <c r="H83" s="237">
        <v>30</v>
      </c>
      <c r="I83" s="237">
        <v>40</v>
      </c>
      <c r="J83" s="237">
        <v>48</v>
      </c>
      <c r="K83" s="237">
        <v>26</v>
      </c>
      <c r="L83" s="237">
        <v>29</v>
      </c>
      <c r="M83" s="237">
        <v>31</v>
      </c>
      <c r="N83" s="232">
        <f t="shared" ref="N83:N106" si="42">H83*G83/1000</f>
        <v>12.27</v>
      </c>
      <c r="O83" s="232">
        <f t="shared" ref="O83:O106" si="43">I83*G83/1000</f>
        <v>16.36</v>
      </c>
      <c r="P83" s="115">
        <f t="shared" ref="P83:P103" si="44">J83*G83/1000</f>
        <v>19.632000000000001</v>
      </c>
      <c r="Q83" s="361">
        <f>SUM(N83:N86)</f>
        <v>28.026</v>
      </c>
      <c r="R83" s="361">
        <f t="shared" ref="R83:S83" si="45">SUM(O83:O86)</f>
        <v>38.275999999999996</v>
      </c>
      <c r="S83" s="361">
        <f t="shared" si="45"/>
        <v>46.278999999999996</v>
      </c>
      <c r="T83" s="363">
        <f>Q83*1.5</f>
        <v>42.039000000000001</v>
      </c>
      <c r="U83" s="363">
        <f>R83*1.5</f>
        <v>57.413999999999994</v>
      </c>
      <c r="V83" s="365">
        <f>S83*1.5</f>
        <v>69.418499999999995</v>
      </c>
      <c r="W83" s="3"/>
      <c r="X83" s="3"/>
      <c r="Y83" s="3"/>
    </row>
    <row r="84" spans="1:25" x14ac:dyDescent="0.25">
      <c r="A84" s="3"/>
      <c r="B84" s="498"/>
      <c r="C84" s="399"/>
      <c r="D84" s="399"/>
      <c r="E84" s="399"/>
      <c r="F84" s="241" t="s">
        <v>35</v>
      </c>
      <c r="G84" s="238">
        <v>219</v>
      </c>
      <c r="H84" s="238">
        <v>17</v>
      </c>
      <c r="I84" s="238">
        <v>19</v>
      </c>
      <c r="J84" s="238">
        <v>28</v>
      </c>
      <c r="K84" s="238">
        <v>13</v>
      </c>
      <c r="L84" s="238">
        <v>14</v>
      </c>
      <c r="M84" s="238">
        <v>22</v>
      </c>
      <c r="N84" s="224">
        <f t="shared" si="42"/>
        <v>3.7229999999999999</v>
      </c>
      <c r="O84" s="224">
        <f t="shared" si="43"/>
        <v>4.1609999999999996</v>
      </c>
      <c r="P84" s="224">
        <f t="shared" si="44"/>
        <v>6.1319999999999997</v>
      </c>
      <c r="Q84" s="362"/>
      <c r="R84" s="362"/>
      <c r="S84" s="362"/>
      <c r="T84" s="364"/>
      <c r="U84" s="364"/>
      <c r="V84" s="366"/>
      <c r="W84" s="3"/>
      <c r="X84" s="3"/>
      <c r="Y84" s="3"/>
    </row>
    <row r="85" spans="1:25" x14ac:dyDescent="0.25">
      <c r="A85" s="3"/>
      <c r="B85" s="498"/>
      <c r="C85" s="399"/>
      <c r="D85" s="399"/>
      <c r="E85" s="399"/>
      <c r="F85" s="241" t="s">
        <v>40</v>
      </c>
      <c r="G85" s="238">
        <v>276</v>
      </c>
      <c r="H85" s="238">
        <v>35</v>
      </c>
      <c r="I85" s="238">
        <v>50</v>
      </c>
      <c r="J85" s="238">
        <v>60</v>
      </c>
      <c r="K85" s="238">
        <v>28</v>
      </c>
      <c r="L85" s="238">
        <v>33</v>
      </c>
      <c r="M85" s="238">
        <v>42</v>
      </c>
      <c r="N85" s="224">
        <f t="shared" si="42"/>
        <v>9.66</v>
      </c>
      <c r="O85" s="224">
        <f t="shared" si="43"/>
        <v>13.8</v>
      </c>
      <c r="P85" s="224">
        <f t="shared" si="44"/>
        <v>16.559999999999999</v>
      </c>
      <c r="Q85" s="362"/>
      <c r="R85" s="362"/>
      <c r="S85" s="362"/>
      <c r="T85" s="364"/>
      <c r="U85" s="364"/>
      <c r="V85" s="366"/>
      <c r="W85" s="3"/>
      <c r="X85" s="3"/>
      <c r="Y85" s="3"/>
    </row>
    <row r="86" spans="1:25" x14ac:dyDescent="0.25">
      <c r="A86" s="3"/>
      <c r="B86" s="499"/>
      <c r="C86" s="400"/>
      <c r="D86" s="400"/>
      <c r="E86" s="400"/>
      <c r="F86" s="87" t="s">
        <v>12</v>
      </c>
      <c r="G86" s="224">
        <v>791</v>
      </c>
      <c r="H86" s="238">
        <v>3</v>
      </c>
      <c r="I86" s="238">
        <v>5</v>
      </c>
      <c r="J86" s="238">
        <v>5</v>
      </c>
      <c r="K86" s="238">
        <v>3</v>
      </c>
      <c r="L86" s="238">
        <v>5</v>
      </c>
      <c r="M86" s="238">
        <v>5</v>
      </c>
      <c r="N86" s="224">
        <f t="shared" si="42"/>
        <v>2.3730000000000002</v>
      </c>
      <c r="O86" s="224">
        <f t="shared" si="43"/>
        <v>3.9550000000000001</v>
      </c>
      <c r="P86" s="224">
        <f t="shared" si="44"/>
        <v>3.9550000000000001</v>
      </c>
      <c r="Q86" s="355"/>
      <c r="R86" s="355"/>
      <c r="S86" s="355"/>
      <c r="T86" s="357"/>
      <c r="U86" s="357"/>
      <c r="V86" s="353"/>
      <c r="W86" s="3"/>
      <c r="X86" s="3"/>
      <c r="Y86" s="3"/>
    </row>
    <row r="87" spans="1:25" ht="15" customHeight="1" x14ac:dyDescent="0.25">
      <c r="A87" s="3"/>
      <c r="B87" s="390" t="s">
        <v>116</v>
      </c>
      <c r="C87" s="301" t="s">
        <v>46</v>
      </c>
      <c r="D87" s="301" t="s">
        <v>48</v>
      </c>
      <c r="E87" s="301" t="s">
        <v>113</v>
      </c>
      <c r="F87" s="116" t="s">
        <v>147</v>
      </c>
      <c r="G87" s="224">
        <v>5650</v>
      </c>
      <c r="H87" s="81">
        <v>50</v>
      </c>
      <c r="I87" s="81">
        <v>65</v>
      </c>
      <c r="J87" s="81">
        <v>80</v>
      </c>
      <c r="K87" s="81">
        <v>47</v>
      </c>
      <c r="L87" s="81">
        <v>58</v>
      </c>
      <c r="M87" s="81">
        <v>69</v>
      </c>
      <c r="N87" s="224">
        <f t="shared" si="42"/>
        <v>282.5</v>
      </c>
      <c r="O87" s="224">
        <f t="shared" si="43"/>
        <v>367.25</v>
      </c>
      <c r="P87" s="224">
        <f t="shared" si="44"/>
        <v>452</v>
      </c>
      <c r="Q87" s="359">
        <f>SUM(N87:N92)</f>
        <v>298.72300000000001</v>
      </c>
      <c r="R87" s="359">
        <f>SUM(O87:O92)</f>
        <v>387.76599999999996</v>
      </c>
      <c r="S87" s="359">
        <f>SUM(P87:P92)</f>
        <v>476.83199999999999</v>
      </c>
      <c r="T87" s="359">
        <f>Q87*1.5</f>
        <v>448.08450000000005</v>
      </c>
      <c r="U87" s="359">
        <f>R87*1.5</f>
        <v>581.64899999999989</v>
      </c>
      <c r="V87" s="359">
        <f>S87*1.5</f>
        <v>715.24800000000005</v>
      </c>
      <c r="W87" s="3"/>
      <c r="X87" s="3"/>
      <c r="Y87" s="3"/>
    </row>
    <row r="88" spans="1:25" ht="15" customHeight="1" x14ac:dyDescent="0.25">
      <c r="A88" s="3"/>
      <c r="B88" s="390"/>
      <c r="C88" s="301"/>
      <c r="D88" s="301"/>
      <c r="E88" s="301"/>
      <c r="F88" s="116" t="s">
        <v>95</v>
      </c>
      <c r="G88" s="224">
        <v>613</v>
      </c>
      <c r="H88" s="81">
        <v>16</v>
      </c>
      <c r="I88" s="81">
        <v>20</v>
      </c>
      <c r="J88" s="81">
        <v>24</v>
      </c>
      <c r="K88" s="81">
        <v>16</v>
      </c>
      <c r="L88" s="81">
        <v>20</v>
      </c>
      <c r="M88" s="81">
        <v>24</v>
      </c>
      <c r="N88" s="224">
        <f t="shared" si="42"/>
        <v>9.8079999999999998</v>
      </c>
      <c r="O88" s="224">
        <f t="shared" si="43"/>
        <v>12.26</v>
      </c>
      <c r="P88" s="224">
        <f t="shared" si="44"/>
        <v>14.712</v>
      </c>
      <c r="Q88" s="359"/>
      <c r="R88" s="359"/>
      <c r="S88" s="359"/>
      <c r="T88" s="359"/>
      <c r="U88" s="359"/>
      <c r="V88" s="359"/>
      <c r="W88" s="3"/>
      <c r="X88" s="3"/>
      <c r="Y88" s="3"/>
    </row>
    <row r="89" spans="1:25" ht="15" customHeight="1" x14ac:dyDescent="0.25">
      <c r="A89" s="3"/>
      <c r="B89" s="390"/>
      <c r="C89" s="301"/>
      <c r="D89" s="301"/>
      <c r="E89" s="301"/>
      <c r="F89" s="73" t="s">
        <v>10</v>
      </c>
      <c r="G89" s="224">
        <v>219</v>
      </c>
      <c r="H89" s="81">
        <v>10</v>
      </c>
      <c r="I89" s="81">
        <v>12</v>
      </c>
      <c r="J89" s="81">
        <v>15</v>
      </c>
      <c r="K89" s="81">
        <v>8</v>
      </c>
      <c r="L89" s="81">
        <v>10</v>
      </c>
      <c r="M89" s="81">
        <v>12</v>
      </c>
      <c r="N89" s="224">
        <f t="shared" si="42"/>
        <v>2.19</v>
      </c>
      <c r="O89" s="224">
        <f t="shared" si="43"/>
        <v>2.6280000000000001</v>
      </c>
      <c r="P89" s="224">
        <f t="shared" si="44"/>
        <v>3.2850000000000001</v>
      </c>
      <c r="Q89" s="359"/>
      <c r="R89" s="359"/>
      <c r="S89" s="359"/>
      <c r="T89" s="359"/>
      <c r="U89" s="359"/>
      <c r="V89" s="359"/>
      <c r="W89" s="3"/>
      <c r="X89" s="3"/>
      <c r="Y89" s="3"/>
    </row>
    <row r="90" spans="1:25" ht="15" customHeight="1" x14ac:dyDescent="0.25">
      <c r="A90" s="3"/>
      <c r="B90" s="390"/>
      <c r="C90" s="301"/>
      <c r="D90" s="301"/>
      <c r="E90" s="301"/>
      <c r="F90" s="73" t="s">
        <v>11</v>
      </c>
      <c r="G90" s="224">
        <v>204</v>
      </c>
      <c r="H90" s="81">
        <v>9</v>
      </c>
      <c r="I90" s="81">
        <v>12</v>
      </c>
      <c r="J90" s="81">
        <v>14</v>
      </c>
      <c r="K90" s="81">
        <v>8</v>
      </c>
      <c r="L90" s="81">
        <v>10</v>
      </c>
      <c r="M90" s="81">
        <v>12</v>
      </c>
      <c r="N90" s="224">
        <f t="shared" si="42"/>
        <v>1.8360000000000001</v>
      </c>
      <c r="O90" s="224">
        <f t="shared" si="43"/>
        <v>2.448</v>
      </c>
      <c r="P90" s="224">
        <f t="shared" si="44"/>
        <v>2.8559999999999999</v>
      </c>
      <c r="Q90" s="359"/>
      <c r="R90" s="359"/>
      <c r="S90" s="359"/>
      <c r="T90" s="359"/>
      <c r="U90" s="359"/>
      <c r="V90" s="359"/>
      <c r="W90" s="3"/>
      <c r="X90" s="3"/>
      <c r="Y90" s="3"/>
    </row>
    <row r="91" spans="1:25" x14ac:dyDescent="0.25">
      <c r="A91" s="3"/>
      <c r="B91" s="390"/>
      <c r="C91" s="301"/>
      <c r="D91" s="301"/>
      <c r="E91" s="301"/>
      <c r="F91" s="73" t="s">
        <v>12</v>
      </c>
      <c r="G91" s="224">
        <v>791</v>
      </c>
      <c r="H91" s="81">
        <v>3</v>
      </c>
      <c r="I91" s="81">
        <v>4</v>
      </c>
      <c r="J91" s="81">
        <v>5</v>
      </c>
      <c r="K91" s="81">
        <v>5</v>
      </c>
      <c r="L91" s="81">
        <v>5</v>
      </c>
      <c r="M91" s="81">
        <v>7</v>
      </c>
      <c r="N91" s="224">
        <f t="shared" si="42"/>
        <v>2.3730000000000002</v>
      </c>
      <c r="O91" s="224">
        <f t="shared" si="43"/>
        <v>3.1640000000000001</v>
      </c>
      <c r="P91" s="224">
        <f t="shared" si="44"/>
        <v>3.9550000000000001</v>
      </c>
      <c r="Q91" s="359"/>
      <c r="R91" s="359"/>
      <c r="S91" s="359"/>
      <c r="T91" s="359"/>
      <c r="U91" s="359"/>
      <c r="V91" s="359"/>
      <c r="W91" s="3"/>
      <c r="X91" s="3"/>
      <c r="Y91" s="3"/>
    </row>
    <row r="92" spans="1:25" ht="15.75" x14ac:dyDescent="0.25">
      <c r="A92" s="3"/>
      <c r="B92" s="390"/>
      <c r="C92" s="301"/>
      <c r="D92" s="301"/>
      <c r="E92" s="301"/>
      <c r="F92" s="74" t="s">
        <v>28</v>
      </c>
      <c r="G92" s="224">
        <v>80</v>
      </c>
      <c r="H92" s="84">
        <v>0.2</v>
      </c>
      <c r="I92" s="84">
        <v>0.2</v>
      </c>
      <c r="J92" s="84">
        <v>0.3</v>
      </c>
      <c r="K92" s="84">
        <v>0.2</v>
      </c>
      <c r="L92" s="84">
        <v>0.2</v>
      </c>
      <c r="M92" s="84">
        <v>0.3</v>
      </c>
      <c r="N92" s="228">
        <f t="shared" si="42"/>
        <v>1.6E-2</v>
      </c>
      <c r="O92" s="228">
        <f t="shared" si="43"/>
        <v>1.6E-2</v>
      </c>
      <c r="P92" s="228">
        <f t="shared" si="44"/>
        <v>2.4E-2</v>
      </c>
      <c r="Q92" s="359"/>
      <c r="R92" s="359"/>
      <c r="S92" s="359"/>
      <c r="T92" s="359"/>
      <c r="U92" s="359"/>
      <c r="V92" s="359"/>
      <c r="W92" s="3"/>
      <c r="X92" s="3"/>
      <c r="Y92" s="3"/>
    </row>
    <row r="93" spans="1:25" ht="30" x14ac:dyDescent="0.25">
      <c r="A93" s="3"/>
      <c r="B93" s="368" t="s">
        <v>135</v>
      </c>
      <c r="C93" s="367">
        <v>50</v>
      </c>
      <c r="D93" s="367">
        <v>50</v>
      </c>
      <c r="E93" s="397">
        <v>50</v>
      </c>
      <c r="F93" s="146" t="s">
        <v>125</v>
      </c>
      <c r="G93" s="228">
        <v>412</v>
      </c>
      <c r="H93" s="127">
        <v>30</v>
      </c>
      <c r="I93" s="127">
        <v>30</v>
      </c>
      <c r="J93" s="127">
        <v>30</v>
      </c>
      <c r="K93" s="127">
        <v>30</v>
      </c>
      <c r="L93" s="127">
        <v>30</v>
      </c>
      <c r="M93" s="127">
        <v>30</v>
      </c>
      <c r="N93" s="228">
        <f t="shared" si="42"/>
        <v>12.36</v>
      </c>
      <c r="O93" s="228">
        <f t="shared" si="43"/>
        <v>12.36</v>
      </c>
      <c r="P93" s="244">
        <f t="shared" si="44"/>
        <v>12.36</v>
      </c>
      <c r="Q93" s="354">
        <f>SUM(N93:N103)</f>
        <v>64.385499999999993</v>
      </c>
      <c r="R93" s="354">
        <f>SUM(O93:O103)</f>
        <v>64.385499999999993</v>
      </c>
      <c r="S93" s="354">
        <f>SUM(P93:P103)</f>
        <v>64.385499999999993</v>
      </c>
      <c r="T93" s="360">
        <f>Q93*1.5</f>
        <v>96.578249999999997</v>
      </c>
      <c r="U93" s="356">
        <f>R93*1.5</f>
        <v>96.578249999999997</v>
      </c>
      <c r="V93" s="360">
        <f>S93*1.5</f>
        <v>96.578249999999997</v>
      </c>
      <c r="W93" s="3"/>
      <c r="X93" s="3"/>
      <c r="Y93" s="3"/>
    </row>
    <row r="94" spans="1:25" ht="30" x14ac:dyDescent="0.25">
      <c r="A94" s="3"/>
      <c r="B94" s="368"/>
      <c r="C94" s="367"/>
      <c r="D94" s="367"/>
      <c r="E94" s="367"/>
      <c r="F94" s="241" t="s">
        <v>126</v>
      </c>
      <c r="G94" s="224">
        <v>412</v>
      </c>
      <c r="H94" s="81">
        <v>2</v>
      </c>
      <c r="I94" s="81">
        <v>2</v>
      </c>
      <c r="J94" s="81">
        <v>2</v>
      </c>
      <c r="K94" s="81">
        <v>2</v>
      </c>
      <c r="L94" s="81">
        <v>2</v>
      </c>
      <c r="M94" s="81">
        <v>2</v>
      </c>
      <c r="N94" s="228">
        <f t="shared" si="42"/>
        <v>0.82399999999999995</v>
      </c>
      <c r="O94" s="228">
        <f t="shared" si="43"/>
        <v>0.82399999999999995</v>
      </c>
      <c r="P94" s="244">
        <f t="shared" si="44"/>
        <v>0.82399999999999995</v>
      </c>
      <c r="Q94" s="362"/>
      <c r="R94" s="362"/>
      <c r="S94" s="362"/>
      <c r="T94" s="360"/>
      <c r="U94" s="364"/>
      <c r="V94" s="360"/>
      <c r="W94" s="3"/>
      <c r="X94" s="3"/>
      <c r="Y94" s="3"/>
    </row>
    <row r="95" spans="1:25" x14ac:dyDescent="0.25">
      <c r="A95" s="3"/>
      <c r="B95" s="368"/>
      <c r="C95" s="367"/>
      <c r="D95" s="367"/>
      <c r="E95" s="367"/>
      <c r="F95" s="241" t="s">
        <v>38</v>
      </c>
      <c r="G95" s="224">
        <v>425</v>
      </c>
      <c r="H95" s="81">
        <v>4</v>
      </c>
      <c r="I95" s="81">
        <v>4</v>
      </c>
      <c r="J95" s="81">
        <v>4</v>
      </c>
      <c r="K95" s="81">
        <v>4</v>
      </c>
      <c r="L95" s="81">
        <v>4</v>
      </c>
      <c r="M95" s="81">
        <v>4</v>
      </c>
      <c r="N95" s="228">
        <f t="shared" si="42"/>
        <v>1.7</v>
      </c>
      <c r="O95" s="228">
        <f t="shared" si="43"/>
        <v>1.7</v>
      </c>
      <c r="P95" s="244">
        <f t="shared" si="44"/>
        <v>1.7</v>
      </c>
      <c r="Q95" s="362"/>
      <c r="R95" s="362"/>
      <c r="S95" s="362"/>
      <c r="T95" s="360"/>
      <c r="U95" s="364"/>
      <c r="V95" s="360"/>
      <c r="W95" s="3"/>
      <c r="X95" s="3"/>
      <c r="Y95" s="3"/>
    </row>
    <row r="96" spans="1:25" x14ac:dyDescent="0.25">
      <c r="A96" s="3"/>
      <c r="B96" s="368"/>
      <c r="C96" s="367"/>
      <c r="D96" s="367"/>
      <c r="E96" s="367"/>
      <c r="F96" s="241" t="s">
        <v>127</v>
      </c>
      <c r="G96" s="224">
        <v>4560</v>
      </c>
      <c r="H96" s="81">
        <v>1</v>
      </c>
      <c r="I96" s="81">
        <v>1</v>
      </c>
      <c r="J96" s="81">
        <v>1</v>
      </c>
      <c r="K96" s="81">
        <v>1</v>
      </c>
      <c r="L96" s="81">
        <v>1</v>
      </c>
      <c r="M96" s="81">
        <v>1</v>
      </c>
      <c r="N96" s="228">
        <f t="shared" si="42"/>
        <v>4.5599999999999996</v>
      </c>
      <c r="O96" s="228">
        <f t="shared" si="43"/>
        <v>4.5599999999999996</v>
      </c>
      <c r="P96" s="244">
        <f t="shared" si="44"/>
        <v>4.5599999999999996</v>
      </c>
      <c r="Q96" s="362"/>
      <c r="R96" s="362"/>
      <c r="S96" s="362"/>
      <c r="T96" s="360"/>
      <c r="U96" s="364"/>
      <c r="V96" s="360"/>
      <c r="W96" s="3"/>
      <c r="X96" s="3"/>
      <c r="Y96" s="3"/>
    </row>
    <row r="97" spans="1:25" x14ac:dyDescent="0.25">
      <c r="A97" s="3"/>
      <c r="B97" s="368"/>
      <c r="C97" s="367"/>
      <c r="D97" s="367"/>
      <c r="E97" s="367"/>
      <c r="F97" s="241" t="s">
        <v>131</v>
      </c>
      <c r="G97" s="224">
        <v>517</v>
      </c>
      <c r="H97" s="81">
        <v>5</v>
      </c>
      <c r="I97" s="81">
        <v>5</v>
      </c>
      <c r="J97" s="81">
        <v>5</v>
      </c>
      <c r="K97" s="81">
        <v>5</v>
      </c>
      <c r="L97" s="81">
        <v>5</v>
      </c>
      <c r="M97" s="81">
        <v>5</v>
      </c>
      <c r="N97" s="228">
        <f t="shared" si="42"/>
        <v>2.585</v>
      </c>
      <c r="O97" s="228">
        <f t="shared" si="43"/>
        <v>2.585</v>
      </c>
      <c r="P97" s="244">
        <f t="shared" si="44"/>
        <v>2.585</v>
      </c>
      <c r="Q97" s="362"/>
      <c r="R97" s="362"/>
      <c r="S97" s="362"/>
      <c r="T97" s="360"/>
      <c r="U97" s="364"/>
      <c r="V97" s="360"/>
      <c r="W97" s="3"/>
      <c r="X97" s="3"/>
      <c r="Y97" s="3"/>
    </row>
    <row r="98" spans="1:25" x14ac:dyDescent="0.25">
      <c r="A98" s="3"/>
      <c r="B98" s="368"/>
      <c r="C98" s="367"/>
      <c r="D98" s="367"/>
      <c r="E98" s="367"/>
      <c r="F98" s="241" t="s">
        <v>61</v>
      </c>
      <c r="G98" s="224">
        <v>417</v>
      </c>
      <c r="H98" s="81">
        <v>9</v>
      </c>
      <c r="I98" s="81">
        <v>9</v>
      </c>
      <c r="J98" s="81">
        <v>9</v>
      </c>
      <c r="K98" s="81">
        <v>9</v>
      </c>
      <c r="L98" s="81">
        <v>9</v>
      </c>
      <c r="M98" s="81">
        <v>9</v>
      </c>
      <c r="N98" s="228">
        <f t="shared" si="42"/>
        <v>3.7530000000000001</v>
      </c>
      <c r="O98" s="228">
        <f t="shared" si="43"/>
        <v>3.7530000000000001</v>
      </c>
      <c r="P98" s="244">
        <f t="shared" si="44"/>
        <v>3.7530000000000001</v>
      </c>
      <c r="Q98" s="362"/>
      <c r="R98" s="362"/>
      <c r="S98" s="362"/>
      <c r="T98" s="360"/>
      <c r="U98" s="364"/>
      <c r="V98" s="360"/>
      <c r="W98" s="3"/>
      <c r="X98" s="3"/>
      <c r="Y98" s="3"/>
    </row>
    <row r="99" spans="1:25" ht="15" customHeight="1" x14ac:dyDescent="0.25">
      <c r="A99" s="3"/>
      <c r="B99" s="368"/>
      <c r="C99" s="367"/>
      <c r="D99" s="367"/>
      <c r="E99" s="367"/>
      <c r="F99" s="241" t="s">
        <v>136</v>
      </c>
      <c r="G99" s="224">
        <v>2462</v>
      </c>
      <c r="H99" s="81">
        <v>13</v>
      </c>
      <c r="I99" s="81">
        <v>13</v>
      </c>
      <c r="J99" s="81">
        <v>13</v>
      </c>
      <c r="K99" s="81">
        <v>13</v>
      </c>
      <c r="L99" s="81">
        <v>13</v>
      </c>
      <c r="M99" s="81">
        <v>13</v>
      </c>
      <c r="N99" s="228">
        <f t="shared" si="42"/>
        <v>32.006</v>
      </c>
      <c r="O99" s="228">
        <f t="shared" si="43"/>
        <v>32.006</v>
      </c>
      <c r="P99" s="244">
        <f t="shared" si="44"/>
        <v>32.006</v>
      </c>
      <c r="Q99" s="362"/>
      <c r="R99" s="362"/>
      <c r="S99" s="362"/>
      <c r="T99" s="360"/>
      <c r="U99" s="364"/>
      <c r="V99" s="360"/>
      <c r="W99" s="3"/>
      <c r="X99" s="3"/>
      <c r="Y99" s="3"/>
    </row>
    <row r="100" spans="1:25" ht="15" customHeight="1" x14ac:dyDescent="0.25">
      <c r="A100" s="3"/>
      <c r="B100" s="368"/>
      <c r="C100" s="367"/>
      <c r="D100" s="367"/>
      <c r="E100" s="367"/>
      <c r="F100" s="241" t="s">
        <v>128</v>
      </c>
      <c r="G100" s="224">
        <v>5895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81">
        <v>1</v>
      </c>
      <c r="N100" s="228">
        <f t="shared" si="42"/>
        <v>5.8949999999999996</v>
      </c>
      <c r="O100" s="228">
        <f t="shared" si="43"/>
        <v>5.8949999999999996</v>
      </c>
      <c r="P100" s="244">
        <f t="shared" si="44"/>
        <v>5.8949999999999996</v>
      </c>
      <c r="Q100" s="362"/>
      <c r="R100" s="362"/>
      <c r="S100" s="362"/>
      <c r="T100" s="360"/>
      <c r="U100" s="364"/>
      <c r="V100" s="360"/>
      <c r="W100" s="3"/>
      <c r="X100" s="3"/>
      <c r="Y100" s="3"/>
    </row>
    <row r="101" spans="1:25" x14ac:dyDescent="0.25">
      <c r="A101" s="3"/>
      <c r="B101" s="368"/>
      <c r="C101" s="367"/>
      <c r="D101" s="367"/>
      <c r="E101" s="367"/>
      <c r="F101" s="241" t="s">
        <v>129</v>
      </c>
      <c r="G101" s="224">
        <v>80</v>
      </c>
      <c r="H101" s="84">
        <v>0.2</v>
      </c>
      <c r="I101" s="84">
        <v>0.2</v>
      </c>
      <c r="J101" s="84">
        <v>0.2</v>
      </c>
      <c r="K101" s="84">
        <v>0.2</v>
      </c>
      <c r="L101" s="84">
        <v>0.2</v>
      </c>
      <c r="M101" s="84">
        <v>0.2</v>
      </c>
      <c r="N101" s="228">
        <f t="shared" si="42"/>
        <v>1.6E-2</v>
      </c>
      <c r="O101" s="228">
        <f t="shared" si="43"/>
        <v>1.6E-2</v>
      </c>
      <c r="P101" s="244">
        <f t="shared" si="44"/>
        <v>1.6E-2</v>
      </c>
      <c r="Q101" s="362"/>
      <c r="R101" s="362"/>
      <c r="S101" s="362"/>
      <c r="T101" s="360"/>
      <c r="U101" s="364"/>
      <c r="V101" s="360"/>
      <c r="W101" s="3"/>
      <c r="X101" s="3"/>
      <c r="Y101" s="3"/>
    </row>
    <row r="102" spans="1:25" ht="18.75" customHeight="1" x14ac:dyDescent="0.25">
      <c r="A102" s="3"/>
      <c r="B102" s="368"/>
      <c r="C102" s="367"/>
      <c r="D102" s="367"/>
      <c r="E102" s="367"/>
      <c r="F102" s="241" t="s">
        <v>130</v>
      </c>
      <c r="G102" s="224">
        <v>5650</v>
      </c>
      <c r="H102" s="224">
        <v>0.03</v>
      </c>
      <c r="I102" s="224">
        <v>0.03</v>
      </c>
      <c r="J102" s="224">
        <v>0.03</v>
      </c>
      <c r="K102" s="224">
        <v>0.03</v>
      </c>
      <c r="L102" s="224">
        <v>0.03</v>
      </c>
      <c r="M102" s="224">
        <v>0.03</v>
      </c>
      <c r="N102" s="228">
        <f t="shared" si="42"/>
        <v>0.16950000000000001</v>
      </c>
      <c r="O102" s="228">
        <f t="shared" si="43"/>
        <v>0.16950000000000001</v>
      </c>
      <c r="P102" s="244">
        <f t="shared" si="44"/>
        <v>0.16950000000000001</v>
      </c>
      <c r="Q102" s="362"/>
      <c r="R102" s="362"/>
      <c r="S102" s="362"/>
      <c r="T102" s="360"/>
      <c r="U102" s="364"/>
      <c r="V102" s="360"/>
      <c r="W102" s="3"/>
      <c r="X102" s="3"/>
      <c r="Y102" s="3"/>
    </row>
    <row r="103" spans="1:25" ht="18.75" customHeight="1" x14ac:dyDescent="0.25">
      <c r="A103" s="3"/>
      <c r="B103" s="368"/>
      <c r="C103" s="367"/>
      <c r="D103" s="367"/>
      <c r="E103" s="367"/>
      <c r="F103" s="241" t="s">
        <v>131</v>
      </c>
      <c r="G103" s="224">
        <v>517</v>
      </c>
      <c r="H103" s="81">
        <v>1</v>
      </c>
      <c r="I103" s="81">
        <v>1</v>
      </c>
      <c r="J103" s="81">
        <v>1</v>
      </c>
      <c r="K103" s="81">
        <v>1</v>
      </c>
      <c r="L103" s="81">
        <v>1</v>
      </c>
      <c r="M103" s="81">
        <v>1</v>
      </c>
      <c r="N103" s="228">
        <f t="shared" si="42"/>
        <v>0.51700000000000002</v>
      </c>
      <c r="O103" s="228">
        <f t="shared" si="43"/>
        <v>0.51700000000000002</v>
      </c>
      <c r="P103" s="244">
        <f t="shared" si="44"/>
        <v>0.51700000000000002</v>
      </c>
      <c r="Q103" s="355"/>
      <c r="R103" s="355"/>
      <c r="S103" s="355"/>
      <c r="T103" s="360"/>
      <c r="U103" s="357"/>
      <c r="V103" s="360"/>
      <c r="W103" s="3"/>
      <c r="X103" s="3"/>
      <c r="Y103" s="3"/>
    </row>
    <row r="104" spans="1:25" ht="15.75" x14ac:dyDescent="0.25">
      <c r="A104" s="3"/>
      <c r="B104" s="298" t="s">
        <v>97</v>
      </c>
      <c r="C104" s="396">
        <v>200</v>
      </c>
      <c r="D104" s="396">
        <v>200</v>
      </c>
      <c r="E104" s="396">
        <v>200</v>
      </c>
      <c r="F104" s="74" t="s">
        <v>42</v>
      </c>
      <c r="G104" s="224">
        <v>1488</v>
      </c>
      <c r="H104" s="81">
        <v>20</v>
      </c>
      <c r="I104" s="81">
        <v>20</v>
      </c>
      <c r="J104" s="81">
        <v>20</v>
      </c>
      <c r="K104" s="81">
        <v>20</v>
      </c>
      <c r="L104" s="81">
        <v>20</v>
      </c>
      <c r="M104" s="81">
        <v>20</v>
      </c>
      <c r="N104" s="226">
        <f t="shared" si="42"/>
        <v>29.76</v>
      </c>
      <c r="O104" s="224">
        <f t="shared" si="43"/>
        <v>29.76</v>
      </c>
      <c r="P104" s="91">
        <f t="shared" ref="P104:P105" si="46">H104*G104/1000</f>
        <v>29.76</v>
      </c>
      <c r="Q104" s="354">
        <f>SUM(N104:N105)</f>
        <v>33.160000000000004</v>
      </c>
      <c r="R104" s="354">
        <f t="shared" ref="R104:S104" si="47">SUM(O104:O105)</f>
        <v>33.160000000000004</v>
      </c>
      <c r="S104" s="354">
        <f t="shared" si="47"/>
        <v>33.160000000000004</v>
      </c>
      <c r="T104" s="356">
        <f>Q104*1.5</f>
        <v>49.740000000000009</v>
      </c>
      <c r="U104" s="356">
        <f>R104*1.5</f>
        <v>49.740000000000009</v>
      </c>
      <c r="V104" s="352">
        <f>S104*1.5</f>
        <v>49.740000000000009</v>
      </c>
      <c r="W104" s="3"/>
      <c r="X104" s="3"/>
      <c r="Y104" s="3"/>
    </row>
    <row r="105" spans="1:25" ht="15.75" x14ac:dyDescent="0.25">
      <c r="A105" s="3"/>
      <c r="B105" s="299"/>
      <c r="C105" s="401"/>
      <c r="D105" s="401"/>
      <c r="E105" s="401"/>
      <c r="F105" s="74" t="s">
        <v>38</v>
      </c>
      <c r="G105" s="224">
        <v>425</v>
      </c>
      <c r="H105" s="81">
        <v>8</v>
      </c>
      <c r="I105" s="81">
        <v>8</v>
      </c>
      <c r="J105" s="81">
        <v>8</v>
      </c>
      <c r="K105" s="81">
        <v>8</v>
      </c>
      <c r="L105" s="81">
        <v>8</v>
      </c>
      <c r="M105" s="81">
        <v>8</v>
      </c>
      <c r="N105" s="226">
        <f t="shared" si="42"/>
        <v>3.4</v>
      </c>
      <c r="O105" s="224">
        <f t="shared" si="43"/>
        <v>3.4</v>
      </c>
      <c r="P105" s="91">
        <f t="shared" si="46"/>
        <v>3.4</v>
      </c>
      <c r="Q105" s="355"/>
      <c r="R105" s="355"/>
      <c r="S105" s="355"/>
      <c r="T105" s="357"/>
      <c r="U105" s="357"/>
      <c r="V105" s="353"/>
      <c r="W105" s="3"/>
      <c r="X105" s="3"/>
      <c r="Y105" s="3"/>
    </row>
    <row r="106" spans="1:25" ht="30.75" thickBot="1" x14ac:dyDescent="0.3">
      <c r="A106" s="3"/>
      <c r="B106" s="92" t="s">
        <v>110</v>
      </c>
      <c r="C106" s="93">
        <v>30</v>
      </c>
      <c r="D106" s="93">
        <v>50</v>
      </c>
      <c r="E106" s="93">
        <v>50</v>
      </c>
      <c r="F106" s="94" t="s">
        <v>110</v>
      </c>
      <c r="G106" s="76">
        <v>550</v>
      </c>
      <c r="H106" s="82">
        <v>30</v>
      </c>
      <c r="I106" s="82">
        <v>50</v>
      </c>
      <c r="J106" s="82">
        <v>50</v>
      </c>
      <c r="K106" s="82">
        <v>30</v>
      </c>
      <c r="L106" s="82">
        <v>50</v>
      </c>
      <c r="M106" s="82">
        <v>50</v>
      </c>
      <c r="N106" s="224">
        <f t="shared" si="42"/>
        <v>16.5</v>
      </c>
      <c r="O106" s="224">
        <f t="shared" si="43"/>
        <v>27.5</v>
      </c>
      <c r="P106" s="224">
        <f t="shared" ref="P106" si="48">J106*G106/1000</f>
        <v>27.5</v>
      </c>
      <c r="Q106" s="224">
        <f>N106</f>
        <v>16.5</v>
      </c>
      <c r="R106" s="224">
        <f t="shared" ref="R106:S106" si="49">O106</f>
        <v>27.5</v>
      </c>
      <c r="S106" s="224">
        <f t="shared" si="49"/>
        <v>27.5</v>
      </c>
      <c r="T106" s="229">
        <f>Q106*1.5</f>
        <v>24.75</v>
      </c>
      <c r="U106" s="229">
        <f>R106*1.5</f>
        <v>41.25</v>
      </c>
      <c r="V106" s="231">
        <f>S106*1.5</f>
        <v>41.25</v>
      </c>
      <c r="W106" s="3"/>
      <c r="X106" s="3"/>
      <c r="Y106" s="3"/>
    </row>
    <row r="107" spans="1:25" ht="15.75" thickBot="1" x14ac:dyDescent="0.3">
      <c r="A107" s="3"/>
      <c r="B107" s="438"/>
      <c r="C107" s="439"/>
      <c r="D107" s="439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40"/>
      <c r="Q107" s="128">
        <f>SUM(Q83:Q106)</f>
        <v>440.79450000000003</v>
      </c>
      <c r="R107" s="128">
        <f t="shared" ref="R107:V107" si="50">SUM(R83:R106)</f>
        <v>551.08749999999998</v>
      </c>
      <c r="S107" s="128">
        <f t="shared" si="50"/>
        <v>648.15649999999994</v>
      </c>
      <c r="T107" s="128">
        <f t="shared" si="50"/>
        <v>661.19175000000007</v>
      </c>
      <c r="U107" s="128">
        <f t="shared" si="50"/>
        <v>826.63124999999991</v>
      </c>
      <c r="V107" s="184">
        <f t="shared" si="50"/>
        <v>972.23475000000008</v>
      </c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  <c r="R114" s="2"/>
      <c r="S114" s="2"/>
      <c r="T114" s="2"/>
      <c r="U114" s="2"/>
    </row>
    <row r="115" spans="1:25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  <c r="R115" s="2"/>
      <c r="S115" s="2"/>
      <c r="T115" s="2"/>
      <c r="U115" s="2"/>
    </row>
    <row r="116" spans="1:25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  <c r="R116" s="2"/>
      <c r="S116" s="2"/>
      <c r="T116" s="2"/>
      <c r="U116" s="2"/>
    </row>
    <row r="117" spans="1:2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V8"/>
    <mergeCell ref="B9:V9"/>
    <mergeCell ref="B10:B14"/>
    <mergeCell ref="C10:C14"/>
    <mergeCell ref="D10:D14"/>
    <mergeCell ref="E10:E14"/>
    <mergeCell ref="Q10:Q14"/>
    <mergeCell ref="R10:R14"/>
    <mergeCell ref="S10:S14"/>
    <mergeCell ref="T10:T14"/>
    <mergeCell ref="U10:U14"/>
    <mergeCell ref="V10:V14"/>
    <mergeCell ref="V21:V23"/>
    <mergeCell ref="B26:P26"/>
    <mergeCell ref="B27:V27"/>
    <mergeCell ref="S15:S20"/>
    <mergeCell ref="T15:T20"/>
    <mergeCell ref="U15:U20"/>
    <mergeCell ref="V15:V20"/>
    <mergeCell ref="B21:B23"/>
    <mergeCell ref="C21:C23"/>
    <mergeCell ref="D21:D23"/>
    <mergeCell ref="E21:E23"/>
    <mergeCell ref="Q21:Q23"/>
    <mergeCell ref="R21:R23"/>
    <mergeCell ref="B15:B20"/>
    <mergeCell ref="C15:C20"/>
    <mergeCell ref="D15:D20"/>
    <mergeCell ref="E15:E20"/>
    <mergeCell ref="Q15:Q20"/>
    <mergeCell ref="R15:R20"/>
    <mergeCell ref="S21:S23"/>
    <mergeCell ref="T21:T23"/>
    <mergeCell ref="U21:U23"/>
    <mergeCell ref="S28:S37"/>
    <mergeCell ref="T28:T37"/>
    <mergeCell ref="U28:U37"/>
    <mergeCell ref="V28:V37"/>
    <mergeCell ref="B38:B40"/>
    <mergeCell ref="C38:C40"/>
    <mergeCell ref="D38:D40"/>
    <mergeCell ref="E38:E40"/>
    <mergeCell ref="Q38:Q40"/>
    <mergeCell ref="R38:R40"/>
    <mergeCell ref="B28:B37"/>
    <mergeCell ref="C28:C37"/>
    <mergeCell ref="D28:D37"/>
    <mergeCell ref="E28:E37"/>
    <mergeCell ref="Q28:Q37"/>
    <mergeCell ref="R28:R37"/>
    <mergeCell ref="S41:S42"/>
    <mergeCell ref="T41:T42"/>
    <mergeCell ref="U41:U42"/>
    <mergeCell ref="V41:V42"/>
    <mergeCell ref="B44:P44"/>
    <mergeCell ref="B45:V45"/>
    <mergeCell ref="S38:S40"/>
    <mergeCell ref="T38:T40"/>
    <mergeCell ref="U38:U40"/>
    <mergeCell ref="V38:V40"/>
    <mergeCell ref="B41:B42"/>
    <mergeCell ref="C41:C42"/>
    <mergeCell ref="D41:D42"/>
    <mergeCell ref="E41:E42"/>
    <mergeCell ref="Q41:Q42"/>
    <mergeCell ref="R41:R42"/>
    <mergeCell ref="S47:S52"/>
    <mergeCell ref="T47:T52"/>
    <mergeCell ref="U47:U52"/>
    <mergeCell ref="V47:V52"/>
    <mergeCell ref="B53:B55"/>
    <mergeCell ref="C53:C55"/>
    <mergeCell ref="D53:D55"/>
    <mergeCell ref="E53:E55"/>
    <mergeCell ref="Q53:Q55"/>
    <mergeCell ref="R53:R55"/>
    <mergeCell ref="B47:B52"/>
    <mergeCell ref="C47:C52"/>
    <mergeCell ref="D47:D52"/>
    <mergeCell ref="E47:E52"/>
    <mergeCell ref="Q47:Q52"/>
    <mergeCell ref="R47:R52"/>
    <mergeCell ref="S53:S55"/>
    <mergeCell ref="T53:T55"/>
    <mergeCell ref="U53:U55"/>
    <mergeCell ref="V53:V55"/>
    <mergeCell ref="V60:V61"/>
    <mergeCell ref="B64:P64"/>
    <mergeCell ref="B65:P65"/>
    <mergeCell ref="S56:S58"/>
    <mergeCell ref="T56:T58"/>
    <mergeCell ref="U56:U58"/>
    <mergeCell ref="V56:V58"/>
    <mergeCell ref="B60:B61"/>
    <mergeCell ref="C60:C61"/>
    <mergeCell ref="D60:D61"/>
    <mergeCell ref="E60:E61"/>
    <mergeCell ref="Q60:Q61"/>
    <mergeCell ref="R60:R61"/>
    <mergeCell ref="B56:B58"/>
    <mergeCell ref="C56:C58"/>
    <mergeCell ref="D56:D58"/>
    <mergeCell ref="E56:E58"/>
    <mergeCell ref="Q56:Q58"/>
    <mergeCell ref="R56:R58"/>
    <mergeCell ref="S60:S61"/>
    <mergeCell ref="T60:T61"/>
    <mergeCell ref="U60:U61"/>
    <mergeCell ref="S66:S71"/>
    <mergeCell ref="T66:T71"/>
    <mergeCell ref="U66:U71"/>
    <mergeCell ref="V66:V71"/>
    <mergeCell ref="B72:B76"/>
    <mergeCell ref="C72:C76"/>
    <mergeCell ref="D72:D76"/>
    <mergeCell ref="E72:E76"/>
    <mergeCell ref="Q72:Q76"/>
    <mergeCell ref="R72:R76"/>
    <mergeCell ref="B66:B71"/>
    <mergeCell ref="C66:C71"/>
    <mergeCell ref="D66:D71"/>
    <mergeCell ref="E66:E71"/>
    <mergeCell ref="Q66:Q71"/>
    <mergeCell ref="R66:R71"/>
    <mergeCell ref="S77:S79"/>
    <mergeCell ref="T77:T79"/>
    <mergeCell ref="U77:U79"/>
    <mergeCell ref="V77:V79"/>
    <mergeCell ref="B81:P81"/>
    <mergeCell ref="B82:P82"/>
    <mergeCell ref="S72:S76"/>
    <mergeCell ref="T72:T76"/>
    <mergeCell ref="U72:U76"/>
    <mergeCell ref="V72:V76"/>
    <mergeCell ref="B77:B79"/>
    <mergeCell ref="C77:C79"/>
    <mergeCell ref="D77:D79"/>
    <mergeCell ref="E77:E79"/>
    <mergeCell ref="Q77:Q79"/>
    <mergeCell ref="R77:R79"/>
    <mergeCell ref="S83:S86"/>
    <mergeCell ref="T83:T86"/>
    <mergeCell ref="U83:U86"/>
    <mergeCell ref="V83:V86"/>
    <mergeCell ref="B87:B92"/>
    <mergeCell ref="C87:C92"/>
    <mergeCell ref="D87:D92"/>
    <mergeCell ref="E87:E92"/>
    <mergeCell ref="Q87:Q92"/>
    <mergeCell ref="R87:R92"/>
    <mergeCell ref="B83:B86"/>
    <mergeCell ref="C83:C86"/>
    <mergeCell ref="D83:D86"/>
    <mergeCell ref="E83:E86"/>
    <mergeCell ref="Q83:Q86"/>
    <mergeCell ref="R83:R86"/>
    <mergeCell ref="S87:S92"/>
    <mergeCell ref="T87:T92"/>
    <mergeCell ref="U87:U92"/>
    <mergeCell ref="V87:V92"/>
    <mergeCell ref="V104:V105"/>
    <mergeCell ref="B107:P107"/>
    <mergeCell ref="S93:S103"/>
    <mergeCell ref="T93:T103"/>
    <mergeCell ref="U93:U103"/>
    <mergeCell ref="V93:V103"/>
    <mergeCell ref="B104:B105"/>
    <mergeCell ref="C104:C105"/>
    <mergeCell ref="D104:D105"/>
    <mergeCell ref="E104:E105"/>
    <mergeCell ref="Q104:Q105"/>
    <mergeCell ref="R104:R105"/>
    <mergeCell ref="B93:B103"/>
    <mergeCell ref="C93:C103"/>
    <mergeCell ref="D93:D103"/>
    <mergeCell ref="E93:E103"/>
    <mergeCell ref="Q93:Q103"/>
    <mergeCell ref="R93:R103"/>
    <mergeCell ref="S104:S105"/>
    <mergeCell ref="T104:T105"/>
    <mergeCell ref="U104:U10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9BEE-F23C-4588-8009-2AD1BFF52BB5}">
  <dimension ref="A2:I45"/>
  <sheetViews>
    <sheetView tabSelected="1" view="pageBreakPreview" topLeftCell="A30" zoomScale="136" zoomScaleNormal="100" zoomScaleSheetLayoutView="136" workbookViewId="0">
      <selection activeCell="L18" sqref="L18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506" t="s">
        <v>15</v>
      </c>
      <c r="C2" s="506"/>
      <c r="D2" s="506"/>
      <c r="E2" s="506"/>
      <c r="F2" s="506"/>
      <c r="G2" s="10"/>
      <c r="H2" s="10"/>
      <c r="I2" s="10"/>
    </row>
    <row r="3" spans="1:9" ht="29.25" customHeight="1" x14ac:dyDescent="0.25">
      <c r="A3" s="503" t="s">
        <v>29</v>
      </c>
      <c r="B3" s="508"/>
      <c r="C3" s="510" t="s">
        <v>16</v>
      </c>
      <c r="D3" s="512" t="s">
        <v>6</v>
      </c>
      <c r="E3" s="513"/>
      <c r="F3" s="514"/>
      <c r="G3" s="381" t="s">
        <v>109</v>
      </c>
      <c r="H3" s="381"/>
      <c r="I3" s="382"/>
    </row>
    <row r="4" spans="1:9" ht="28.5" x14ac:dyDescent="0.25">
      <c r="A4" s="504"/>
      <c r="B4" s="509"/>
      <c r="C4" s="511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504"/>
      <c r="B5" s="500" t="s">
        <v>104</v>
      </c>
      <c r="C5" s="6" t="s">
        <v>18</v>
      </c>
      <c r="D5" s="7">
        <f>'лето-осень 2'!Q23</f>
        <v>399.90099999999995</v>
      </c>
      <c r="E5" s="7">
        <f>'лето-осень 2'!R23</f>
        <v>451.40699999999993</v>
      </c>
      <c r="F5" s="7">
        <f>'лето-осень 2'!S23</f>
        <v>485.34099999999989</v>
      </c>
      <c r="G5" s="76">
        <f>'лето-осень 2'!T23</f>
        <v>599.85149999999999</v>
      </c>
      <c r="H5" s="76">
        <f>'лето-осень 2'!U23</f>
        <v>677.1105</v>
      </c>
      <c r="I5" s="76">
        <f>'лето-осень 2'!V23</f>
        <v>728.01149999999984</v>
      </c>
    </row>
    <row r="6" spans="1:9" x14ac:dyDescent="0.25">
      <c r="A6" s="504"/>
      <c r="B6" s="501"/>
      <c r="C6" s="6" t="s">
        <v>19</v>
      </c>
      <c r="D6" s="7">
        <f>'лето-осень 2'!Q45</f>
        <v>622.50250000000005</v>
      </c>
      <c r="E6" s="7">
        <f>'лето-осень 2'!R45</f>
        <v>713.00350000000003</v>
      </c>
      <c r="F6" s="7">
        <f>'лето-осень 2'!S45</f>
        <v>771.45450000000005</v>
      </c>
      <c r="G6" s="76">
        <f>'лето-осень 2'!T45</f>
        <v>933.75374999999997</v>
      </c>
      <c r="H6" s="76">
        <f>'лето-осень 2'!U45</f>
        <v>1069.5052499999999</v>
      </c>
      <c r="I6" s="76">
        <f>'лето-осень 2'!V45</f>
        <v>1157.18175</v>
      </c>
    </row>
    <row r="7" spans="1:9" x14ac:dyDescent="0.25">
      <c r="A7" s="504"/>
      <c r="B7" s="501"/>
      <c r="C7" s="6" t="s">
        <v>20</v>
      </c>
      <c r="D7" s="7">
        <f>'лето-осень 2'!Q62</f>
        <v>399.55871999999999</v>
      </c>
      <c r="E7" s="7">
        <f>'лето-осень 2'!R62</f>
        <v>418.90571999999997</v>
      </c>
      <c r="F7" s="7">
        <f>'лето-осень 2'!S62</f>
        <v>406.49772000000007</v>
      </c>
      <c r="G7" s="76">
        <f>'лето-осень 2'!T62</f>
        <v>599.33807999999999</v>
      </c>
      <c r="H7" s="76">
        <f>'лето-осень 2'!U62</f>
        <v>628.35858000000007</v>
      </c>
      <c r="I7" s="76">
        <f>'лето-осень 2'!V62</f>
        <v>609.74657999999999</v>
      </c>
    </row>
    <row r="8" spans="1:9" x14ac:dyDescent="0.25">
      <c r="A8" s="504"/>
      <c r="B8" s="501"/>
      <c r="C8" s="6" t="s">
        <v>21</v>
      </c>
      <c r="D8" s="7">
        <f>'лето-осень 2'!Q84</f>
        <v>445.37700000000001</v>
      </c>
      <c r="E8" s="7">
        <f>'лето-осень 2'!R84</f>
        <v>515.04200000000003</v>
      </c>
      <c r="F8" s="7">
        <f>'лето-осень 2'!S84</f>
        <v>552.31299999999999</v>
      </c>
      <c r="G8" s="76">
        <f>'лето-осень 2'!T84</f>
        <v>668.06550000000004</v>
      </c>
      <c r="H8" s="76">
        <f>'лето-осень 2'!U84</f>
        <v>772.56299999999999</v>
      </c>
      <c r="I8" s="76">
        <f>'лето-осень 2'!V84</f>
        <v>828.46950000000004</v>
      </c>
    </row>
    <row r="9" spans="1:9" x14ac:dyDescent="0.25">
      <c r="A9" s="504"/>
      <c r="B9" s="502"/>
      <c r="C9" s="6" t="s">
        <v>22</v>
      </c>
      <c r="D9" s="7">
        <f>'лето-осень 2'!Q110</f>
        <v>564.59850000000006</v>
      </c>
      <c r="E9" s="7">
        <f>'лето-осень 2'!R110</f>
        <v>670.01949999999999</v>
      </c>
      <c r="F9" s="7">
        <f>'лето-осень 2'!S110</f>
        <v>764.73950000000013</v>
      </c>
      <c r="G9" s="76">
        <f>'лето-осень 2'!Q110</f>
        <v>564.59850000000006</v>
      </c>
      <c r="H9" s="76">
        <f>'лето-осень 2'!R110</f>
        <v>670.01949999999999</v>
      </c>
      <c r="I9" s="76">
        <f>'лето-осень 2'!S110</f>
        <v>764.73950000000013</v>
      </c>
    </row>
    <row r="10" spans="1:9" x14ac:dyDescent="0.25">
      <c r="A10" s="504"/>
      <c r="B10" s="500" t="s">
        <v>103</v>
      </c>
      <c r="C10" s="6" t="s">
        <v>18</v>
      </c>
      <c r="D10" s="7">
        <f>'лето-осень 1'!Q27</f>
        <v>473.29444000000001</v>
      </c>
      <c r="E10" s="7">
        <f>'лето-осень 1'!R27</f>
        <v>510.25844000000006</v>
      </c>
      <c r="F10" s="7">
        <f>'лето-осень 1'!S27</f>
        <v>514.69244000000003</v>
      </c>
      <c r="G10" s="76">
        <f>'лето-осень 1'!T27</f>
        <v>709.94166000000007</v>
      </c>
      <c r="H10" s="76">
        <f>'лето-осень 1'!U27</f>
        <v>765.3876600000001</v>
      </c>
      <c r="I10" s="76">
        <f>'лето-осень 1'!V27</f>
        <v>772.03866000000005</v>
      </c>
    </row>
    <row r="11" spans="1:9" x14ac:dyDescent="0.25">
      <c r="A11" s="504"/>
      <c r="B11" s="501"/>
      <c r="C11" s="6" t="s">
        <v>19</v>
      </c>
      <c r="D11" s="7">
        <f>'лето-осень 1'!Q45</f>
        <v>554.32900000000006</v>
      </c>
      <c r="E11" s="7">
        <f>'лето-осень 1'!R45</f>
        <v>629.399</v>
      </c>
      <c r="F11" s="7">
        <f>'лето-осень 1'!S45</f>
        <v>698.36299999999994</v>
      </c>
      <c r="G11" s="76">
        <f>'лето-осень 1'!T45</f>
        <v>831.49349999999993</v>
      </c>
      <c r="H11" s="76">
        <f>'лето-осень 1'!U45</f>
        <v>944.09849999999994</v>
      </c>
      <c r="I11" s="76">
        <f>'лето-осень 1'!V45</f>
        <v>1047.5445</v>
      </c>
    </row>
    <row r="12" spans="1:9" x14ac:dyDescent="0.25">
      <c r="A12" s="504"/>
      <c r="B12" s="501"/>
      <c r="C12" s="6" t="s">
        <v>20</v>
      </c>
      <c r="D12" s="7">
        <f>'лето-осень 1'!Q64</f>
        <v>353.15999999999997</v>
      </c>
      <c r="E12" s="7">
        <f>'лето-осень 1'!R64</f>
        <v>396.779</v>
      </c>
      <c r="F12" s="7">
        <f>'лето-осень 1'!S64</f>
        <v>427.24399999999991</v>
      </c>
      <c r="G12" s="76">
        <f>'лето-осень 1'!T64</f>
        <v>529.74</v>
      </c>
      <c r="H12" s="76">
        <f>'лето-осень 1'!U64</f>
        <v>595.16849999999999</v>
      </c>
      <c r="I12" s="76">
        <f>'лето-осень 1'!V64</f>
        <v>640.86599999999999</v>
      </c>
    </row>
    <row r="13" spans="1:9" x14ac:dyDescent="0.25">
      <c r="A13" s="504"/>
      <c r="B13" s="501"/>
      <c r="C13" s="6" t="s">
        <v>21</v>
      </c>
      <c r="D13" s="7">
        <f>'лето-осень 1'!Q84</f>
        <v>469.92249999999996</v>
      </c>
      <c r="E13" s="7">
        <f>'лето-осень 1'!R84</f>
        <v>574.125</v>
      </c>
      <c r="F13" s="7">
        <f>'лето-осень 1'!S84</f>
        <v>572.68049999999994</v>
      </c>
      <c r="G13" s="76">
        <f>'лето-осень 1'!T84</f>
        <v>704.88374999999996</v>
      </c>
      <c r="H13" s="76">
        <f>'лето-осень 1'!U84</f>
        <v>861.1875</v>
      </c>
      <c r="I13" s="76">
        <f>'лето-осень 1'!V84</f>
        <v>859.02075000000013</v>
      </c>
    </row>
    <row r="14" spans="1:9" x14ac:dyDescent="0.25">
      <c r="A14" s="504"/>
      <c r="B14" s="502"/>
      <c r="C14" s="6" t="s">
        <v>22</v>
      </c>
      <c r="D14" s="7">
        <f>'лето-осень 1'!Q112</f>
        <v>468.35850000000005</v>
      </c>
      <c r="E14" s="7">
        <f>'лето-осень 1'!R112</f>
        <v>583.32399999999996</v>
      </c>
      <c r="F14" s="7">
        <f>'лето-осень 1'!S112</f>
        <v>681.2444999999999</v>
      </c>
      <c r="G14" s="76">
        <f>'лето-осень 1'!T112</f>
        <v>702.53775000000007</v>
      </c>
      <c r="H14" s="76">
        <f>'лето-осень 1'!U112</f>
        <v>874.98599999999988</v>
      </c>
      <c r="I14" s="76">
        <f>'лето-осень 1'!V112</f>
        <v>1021.86675</v>
      </c>
    </row>
    <row r="15" spans="1:9" x14ac:dyDescent="0.25">
      <c r="A15" s="504"/>
      <c r="B15" s="500" t="s">
        <v>105</v>
      </c>
      <c r="C15" s="8" t="s">
        <v>18</v>
      </c>
      <c r="D15" s="75">
        <f>'лето-осень 4'!Q27</f>
        <v>400.85300000000001</v>
      </c>
      <c r="E15" s="75">
        <f>'лето-осень 4'!R27</f>
        <v>455.83300000000003</v>
      </c>
      <c r="F15" s="75">
        <f>'лето-осень 4'!S27</f>
        <v>520.697</v>
      </c>
      <c r="G15" s="76">
        <f>'лето-осень 4'!T27</f>
        <v>603.56642999999997</v>
      </c>
      <c r="H15" s="76">
        <f>'лето-осень 4'!U27</f>
        <v>686.37373000000002</v>
      </c>
      <c r="I15" s="76">
        <f>'лето-осень 4'!V27</f>
        <v>784.23833999999999</v>
      </c>
    </row>
    <row r="16" spans="1:9" x14ac:dyDescent="0.25">
      <c r="A16" s="504"/>
      <c r="B16" s="501"/>
      <c r="C16" s="6" t="s">
        <v>19</v>
      </c>
      <c r="D16" s="76">
        <f>'лето-осень 4'!Q51</f>
        <v>703.3370000000001</v>
      </c>
      <c r="E16" s="76">
        <f>'лето-осень 4'!R51</f>
        <v>807.78099999999995</v>
      </c>
      <c r="F16" s="76">
        <f>'лето-осень 4'!S51</f>
        <v>880.88800000000003</v>
      </c>
      <c r="G16" s="76">
        <f>'лето-осень 4'!T51</f>
        <v>1055.0055</v>
      </c>
      <c r="H16" s="76">
        <f>'лето-осень 4'!U51</f>
        <v>1211.6714999999999</v>
      </c>
      <c r="I16" s="76">
        <f>'лето-осень 4'!V51</f>
        <v>445.15350000000001</v>
      </c>
    </row>
    <row r="17" spans="1:9" x14ac:dyDescent="0.25">
      <c r="A17" s="504"/>
      <c r="B17" s="501"/>
      <c r="C17" s="6" t="s">
        <v>20</v>
      </c>
      <c r="D17" s="76">
        <f>'лето-осень 4'!Q77</f>
        <v>287.34949999999998</v>
      </c>
      <c r="E17" s="76">
        <f>'лето-осень 4'!R77</f>
        <v>341.47650000000004</v>
      </c>
      <c r="F17" s="76">
        <f>'лето-осень 4'!S77</f>
        <v>382.37150000000003</v>
      </c>
      <c r="G17" s="76">
        <f>'лето-осень 4'!T77</f>
        <v>431.02424999999994</v>
      </c>
      <c r="H17" s="76">
        <f>'лето-осень 4'!U77</f>
        <v>512.21474999999998</v>
      </c>
      <c r="I17" s="76">
        <f>'лето-осень 4'!V77</f>
        <v>573.55725000000007</v>
      </c>
    </row>
    <row r="18" spans="1:9" x14ac:dyDescent="0.25">
      <c r="A18" s="504"/>
      <c r="B18" s="501"/>
      <c r="C18" s="6" t="s">
        <v>21</v>
      </c>
      <c r="D18" s="76">
        <f>'лето-осень 4'!Q99</f>
        <v>520.88499999999999</v>
      </c>
      <c r="E18" s="76">
        <f>'лето-осень 4'!R99</f>
        <v>590.54999999999995</v>
      </c>
      <c r="F18" s="76">
        <f>'лето-осень 4'!S99</f>
        <v>627.82100000000003</v>
      </c>
      <c r="G18" s="76">
        <f>'лето-осень 4'!T99</f>
        <v>781.3275000000001</v>
      </c>
      <c r="H18" s="76">
        <f>'лето-осень 4'!U99</f>
        <v>885.82500000000005</v>
      </c>
      <c r="I18" s="76">
        <f>'лето-осень 4'!V99</f>
        <v>941.7315000000001</v>
      </c>
    </row>
    <row r="19" spans="1:9" x14ac:dyDescent="0.25">
      <c r="A19" s="504"/>
      <c r="B19" s="502"/>
      <c r="C19" s="6" t="s">
        <v>22</v>
      </c>
      <c r="D19" s="76">
        <f>'лето-осень 4'!Q115</f>
        <v>426.94071999999994</v>
      </c>
      <c r="E19" s="76">
        <f>'лето-осень 4'!R115</f>
        <v>451.58776</v>
      </c>
      <c r="F19" s="76">
        <f>'лето-осень 4'!S115</f>
        <v>455.58771999999999</v>
      </c>
      <c r="G19" s="76">
        <f>'лето-осень 4'!T115</f>
        <v>640.41107999999997</v>
      </c>
      <c r="H19" s="76">
        <f>'лето-осень 4'!U115</f>
        <v>677.38164000000006</v>
      </c>
      <c r="I19" s="76">
        <f>'лето-осень 4'!V115</f>
        <v>683.38157999999999</v>
      </c>
    </row>
    <row r="20" spans="1:9" x14ac:dyDescent="0.25">
      <c r="A20" s="504"/>
      <c r="B20" s="500" t="s">
        <v>106</v>
      </c>
      <c r="C20" s="6" t="s">
        <v>18</v>
      </c>
      <c r="D20" s="75">
        <f>'лето-осень 3 '!Q23</f>
        <v>430.99572000000001</v>
      </c>
      <c r="E20" s="75">
        <f>'лето-осень 3 '!R23</f>
        <v>475.03071999999997</v>
      </c>
      <c r="F20" s="75">
        <f>'лето-осень 3 '!S23</f>
        <v>501.49371999999994</v>
      </c>
      <c r="G20" s="75">
        <f>'лето-осень 3 '!T23</f>
        <v>646.49358000000007</v>
      </c>
      <c r="H20" s="75">
        <f>'лето-осень 3 '!U23</f>
        <v>712.54608000000007</v>
      </c>
      <c r="I20" s="75">
        <f>'лето-осень 3 '!V23</f>
        <v>752.24058000000002</v>
      </c>
    </row>
    <row r="21" spans="1:9" x14ac:dyDescent="0.25">
      <c r="A21" s="504"/>
      <c r="B21" s="501"/>
      <c r="C21" s="6" t="s">
        <v>19</v>
      </c>
      <c r="D21" s="75">
        <f>'лето-осень 3 '!Q41</f>
        <v>660.42200000000003</v>
      </c>
      <c r="E21" s="75">
        <f>'лето-осень 3 '!R41</f>
        <v>735.49200000000008</v>
      </c>
      <c r="F21" s="75">
        <f>'лето-осень 3 '!S41</f>
        <v>810.10599999999999</v>
      </c>
      <c r="G21" s="75">
        <f>'лето-осень 3 '!T41</f>
        <v>990.63300000000004</v>
      </c>
      <c r="H21" s="75">
        <f>'лето-осень 3 '!U41</f>
        <v>1103.2380000000001</v>
      </c>
      <c r="I21" s="75">
        <f>'лето-осень 3 '!V41</f>
        <v>1215.1589999999999</v>
      </c>
    </row>
    <row r="22" spans="1:9" x14ac:dyDescent="0.25">
      <c r="A22" s="504"/>
      <c r="B22" s="501"/>
      <c r="C22" s="6" t="s">
        <v>20</v>
      </c>
      <c r="D22" s="75">
        <f>'лето-осень 3 '!Q61</f>
        <v>409.78899999999999</v>
      </c>
      <c r="E22" s="75">
        <f>'лето-осень 3 '!R61</f>
        <v>459.33000000000004</v>
      </c>
      <c r="F22" s="75">
        <f>'лето-осень 3 '!S61</f>
        <v>496.49900000000002</v>
      </c>
      <c r="G22" s="75">
        <f>'лето-осень 3 '!T61</f>
        <v>614.68350000000009</v>
      </c>
      <c r="H22" s="75">
        <f>'лето-осень 3 '!U61</f>
        <v>688.99500000000012</v>
      </c>
      <c r="I22" s="75">
        <f>'лето-осень 3 '!V61</f>
        <v>744.74849999999992</v>
      </c>
    </row>
    <row r="23" spans="1:9" x14ac:dyDescent="0.25">
      <c r="A23" s="504"/>
      <c r="B23" s="501"/>
      <c r="C23" s="6" t="s">
        <v>21</v>
      </c>
      <c r="D23" s="75">
        <f>'лето-осень 3 '!Q78</f>
        <v>463.226</v>
      </c>
      <c r="E23" s="75">
        <f>'лето-осень 3 '!R78</f>
        <v>488.48200000000003</v>
      </c>
      <c r="F23" s="75">
        <f>'лето-осень 3 '!S78</f>
        <v>504.613</v>
      </c>
      <c r="G23" s="75">
        <f>'лето-осень 3 '!T78</f>
        <v>694.83899999999994</v>
      </c>
      <c r="H23" s="75">
        <f>'лето-осень 3 '!U78</f>
        <v>732.72299999999996</v>
      </c>
      <c r="I23" s="75">
        <f>'лето-осень 3 '!V78</f>
        <v>756.91950000000008</v>
      </c>
    </row>
    <row r="24" spans="1:9" x14ac:dyDescent="0.25">
      <c r="A24" s="507"/>
      <c r="B24" s="502"/>
      <c r="C24" s="6" t="s">
        <v>22</v>
      </c>
      <c r="D24" s="75">
        <f>'лето-осень 3 '!Q104</f>
        <v>440.79450000000003</v>
      </c>
      <c r="E24" s="75">
        <f>'лето-осень 3 '!R104</f>
        <v>551.08749999999998</v>
      </c>
      <c r="F24" s="75">
        <f>'лето-осень 3 '!S104</f>
        <v>648.15649999999994</v>
      </c>
      <c r="G24" s="75">
        <f>'лето-осень 3 '!T104</f>
        <v>661.19175000000007</v>
      </c>
      <c r="H24" s="75">
        <f>'лето-осень 3 '!U104</f>
        <v>826.63124999999991</v>
      </c>
      <c r="I24" s="75">
        <f>'лето-осень 3 '!V104</f>
        <v>972.23475000000008</v>
      </c>
    </row>
    <row r="25" spans="1:9" x14ac:dyDescent="0.25">
      <c r="A25" s="503" t="s">
        <v>98</v>
      </c>
      <c r="B25" s="500" t="s">
        <v>104</v>
      </c>
      <c r="C25" s="6" t="s">
        <v>18</v>
      </c>
      <c r="D25" s="75">
        <f>'зима-весна 1н '!Q28</f>
        <v>388.76900000000001</v>
      </c>
      <c r="E25" s="75">
        <f>'зима-весна 1н '!R28</f>
        <v>442.5145</v>
      </c>
      <c r="F25" s="75">
        <f>'зима-весна 1н '!S28</f>
        <v>501.88100000000003</v>
      </c>
      <c r="G25" s="75">
        <f>'зима-весна 1н '!T28</f>
        <v>585.14043000000004</v>
      </c>
      <c r="H25" s="75">
        <f>'зима-весна 1н '!U28</f>
        <v>666.05998</v>
      </c>
      <c r="I25" s="75">
        <f>'зима-весна 1н '!V28</f>
        <v>755.63834000000008</v>
      </c>
    </row>
    <row r="26" spans="1:9" x14ac:dyDescent="0.25">
      <c r="A26" s="504"/>
      <c r="B26" s="501"/>
      <c r="C26" s="6" t="s">
        <v>19</v>
      </c>
      <c r="D26" s="75">
        <f>'зима-весна 1н '!Q49</f>
        <v>680.36900000000003</v>
      </c>
      <c r="E26" s="75">
        <f>'зима-весна 1н '!R49</f>
        <v>767.47799999999995</v>
      </c>
      <c r="F26" s="75">
        <f>'зима-весна 1н '!S49</f>
        <v>840.47500000000002</v>
      </c>
      <c r="G26" s="75">
        <f>'зима-весна 1н '!T49</f>
        <v>1020.5535</v>
      </c>
      <c r="H26" s="75">
        <f>'зима-весна 1н '!U49</f>
        <v>1151.2170000000001</v>
      </c>
      <c r="I26" s="75">
        <f>'зима-весна 1н '!V49</f>
        <v>1260.7125000000001</v>
      </c>
    </row>
    <row r="27" spans="1:9" x14ac:dyDescent="0.25">
      <c r="A27" s="504"/>
      <c r="B27" s="501"/>
      <c r="C27" s="6" t="s">
        <v>20</v>
      </c>
      <c r="D27" s="75">
        <f>'зима-весна 1н '!Q75</f>
        <v>474.84950000000003</v>
      </c>
      <c r="E27" s="75">
        <f>'зима-весна 1н '!R75</f>
        <v>585.22649999999987</v>
      </c>
      <c r="F27" s="75">
        <f>'зима-весна 1н '!S75</f>
        <v>682.37149999999986</v>
      </c>
      <c r="G27" s="75">
        <f>'зима-весна 1н '!T75</f>
        <v>712.27425000000005</v>
      </c>
      <c r="H27" s="75">
        <f>'зима-весна 1н '!U75</f>
        <v>877.83974999999998</v>
      </c>
      <c r="I27" s="75">
        <f>'зима-весна 1н '!V75</f>
        <v>1023.5572500000001</v>
      </c>
    </row>
    <row r="28" spans="1:9" x14ac:dyDescent="0.25">
      <c r="A28" s="504"/>
      <c r="B28" s="501"/>
      <c r="C28" s="6" t="s">
        <v>21</v>
      </c>
      <c r="D28" s="75">
        <f>'зима-весна 1н '!Q97</f>
        <v>520.88499999999999</v>
      </c>
      <c r="E28" s="75">
        <f>'зима-весна 1н '!R97</f>
        <v>590.54999999999995</v>
      </c>
      <c r="F28" s="75">
        <f>'зима-весна 1н '!S97</f>
        <v>627.82100000000003</v>
      </c>
      <c r="G28" s="75">
        <f>'зима-весна 1н '!T97</f>
        <v>781.3275000000001</v>
      </c>
      <c r="H28" s="75">
        <f>'зима-весна 1н '!U97</f>
        <v>885.82500000000005</v>
      </c>
      <c r="I28" s="75">
        <f>'зима-весна 1н '!V97</f>
        <v>941.7315000000001</v>
      </c>
    </row>
    <row r="29" spans="1:9" x14ac:dyDescent="0.25">
      <c r="A29" s="504"/>
      <c r="B29" s="502"/>
      <c r="C29" s="6" t="s">
        <v>22</v>
      </c>
      <c r="D29" s="75">
        <f>'зима-весна 1н '!Q113</f>
        <v>396.94071999999994</v>
      </c>
      <c r="E29" s="75">
        <f>'зима-весна 1н '!R113</f>
        <v>419.58776</v>
      </c>
      <c r="F29" s="75">
        <f>'зима-весна 1н '!S113</f>
        <v>423.58771999999999</v>
      </c>
      <c r="G29" s="75">
        <f>'зима-весна 1н '!T113</f>
        <v>595.41107999999997</v>
      </c>
      <c r="H29" s="75">
        <f>'зима-весна 1н '!U113</f>
        <v>630.40405720000001</v>
      </c>
      <c r="I29" s="75">
        <f>'зима-весна 1н '!V113</f>
        <v>635.38157999999999</v>
      </c>
    </row>
    <row r="30" spans="1:9" x14ac:dyDescent="0.25">
      <c r="A30" s="504"/>
      <c r="B30" s="500" t="s">
        <v>103</v>
      </c>
      <c r="C30" s="6" t="s">
        <v>18</v>
      </c>
      <c r="D30" s="76">
        <f>'зима-весна 2 н '!Q26</f>
        <v>460.45043999999996</v>
      </c>
      <c r="E30" s="76">
        <f>'зима-весна 2 н '!R26</f>
        <v>495.07144000000005</v>
      </c>
      <c r="F30" s="76">
        <f>'зима-весна 2 н '!S26</f>
        <v>497.94344000000001</v>
      </c>
      <c r="G30" s="76">
        <f>'зима-весна 2 н '!T26</f>
        <v>690.67566000000011</v>
      </c>
      <c r="H30" s="76">
        <f>'зима-весна 2 н '!U26</f>
        <v>742.60716000000014</v>
      </c>
      <c r="I30" s="76">
        <f>'зима-весна 2 н '!V26</f>
        <v>746.91516000000013</v>
      </c>
    </row>
    <row r="31" spans="1:9" x14ac:dyDescent="0.25">
      <c r="A31" s="504"/>
      <c r="B31" s="501"/>
      <c r="C31" s="6" t="s">
        <v>19</v>
      </c>
      <c r="D31" s="76">
        <f>'зима-весна 2 н '!Q44</f>
        <v>554.32900000000006</v>
      </c>
      <c r="E31" s="76">
        <f>'зима-весна 2 н '!R44</f>
        <v>629.399</v>
      </c>
      <c r="F31" s="76">
        <f>'зима-весна 2 н '!S44</f>
        <v>698.36299999999994</v>
      </c>
      <c r="G31" s="76">
        <f>'зима-весна 2 н '!T44</f>
        <v>831.49349999999993</v>
      </c>
      <c r="H31" s="76">
        <f>'зима-весна 2 н '!U44</f>
        <v>944.09849999999994</v>
      </c>
      <c r="I31" s="76">
        <f>'зима-весна 2 н '!V44</f>
        <v>1047.5445</v>
      </c>
    </row>
    <row r="32" spans="1:9" x14ac:dyDescent="0.25">
      <c r="A32" s="504"/>
      <c r="B32" s="501"/>
      <c r="C32" s="6" t="s">
        <v>20</v>
      </c>
      <c r="D32" s="76">
        <f>'зима-весна 2 н '!Q63</f>
        <v>349.17599999999993</v>
      </c>
      <c r="E32" s="76">
        <f>'зима-весна 2 н '!R63</f>
        <v>392.77904000000001</v>
      </c>
      <c r="F32" s="76">
        <f>'зима-весна 2 н '!S63</f>
        <v>427.24399999999991</v>
      </c>
      <c r="G32" s="76">
        <f>'зима-весна 2 н '!T63</f>
        <v>523.7639999999999</v>
      </c>
      <c r="H32" s="76">
        <f>'зима-весна 2 н '!U63</f>
        <v>589.16856000000007</v>
      </c>
      <c r="I32" s="76">
        <f>'зима-весна 2 н '!V63</f>
        <v>640.86599999999999</v>
      </c>
    </row>
    <row r="33" spans="1:9" x14ac:dyDescent="0.25">
      <c r="A33" s="504"/>
      <c r="B33" s="501"/>
      <c r="C33" s="6" t="s">
        <v>21</v>
      </c>
      <c r="D33" s="76">
        <f>'зима-весна 2 н '!Q83</f>
        <v>469.92249999999996</v>
      </c>
      <c r="E33" s="76">
        <f>'зима-весна 2 н '!R83</f>
        <v>574.125</v>
      </c>
      <c r="F33" s="76">
        <f>'зима-весна 2 н '!S83</f>
        <v>572.68049999999994</v>
      </c>
      <c r="G33" s="76">
        <f>'зима-весна 2 н '!T83</f>
        <v>704.88374999999996</v>
      </c>
      <c r="H33" s="76">
        <f>'зима-весна 2 н '!U83</f>
        <v>861.1875</v>
      </c>
      <c r="I33" s="76">
        <f>'зима-весна 2 н '!V83</f>
        <v>859.02075000000013</v>
      </c>
    </row>
    <row r="34" spans="1:9" x14ac:dyDescent="0.25">
      <c r="A34" s="504"/>
      <c r="B34" s="502"/>
      <c r="C34" s="6" t="s">
        <v>22</v>
      </c>
      <c r="D34" s="76">
        <f>'зима-весна 2 н '!Q111</f>
        <v>468.35850000000005</v>
      </c>
      <c r="E34" s="76">
        <f>'зима-весна 2 н '!R111</f>
        <v>583.32399999999996</v>
      </c>
      <c r="F34" s="76">
        <f>'зима-весна 2 н '!S111</f>
        <v>681.2444999999999</v>
      </c>
      <c r="G34" s="76">
        <f>'зима-весна 2 н '!T111</f>
        <v>702.53775000000007</v>
      </c>
      <c r="H34" s="76">
        <f>'зима-весна 2 н '!U111</f>
        <v>874.98599999999988</v>
      </c>
      <c r="I34" s="76">
        <f>'зима-весна 2 н '!V111</f>
        <v>1021.86675</v>
      </c>
    </row>
    <row r="35" spans="1:9" ht="15" customHeight="1" x14ac:dyDescent="0.25">
      <c r="A35" s="504"/>
      <c r="B35" s="500" t="s">
        <v>105</v>
      </c>
      <c r="C35" s="6" t="s">
        <v>18</v>
      </c>
      <c r="D35" s="75">
        <f>'зима-весна 3н '!Q24</f>
        <v>353.56799999999998</v>
      </c>
      <c r="E35" s="75">
        <f>'зима-весна 3н '!R24</f>
        <v>409.67999999999995</v>
      </c>
      <c r="F35" s="75">
        <f>'зима-весна 3н '!S24</f>
        <v>457.72899999999993</v>
      </c>
      <c r="G35" s="75">
        <f>'зима-весна 3н '!T24</f>
        <v>530.35200000000009</v>
      </c>
      <c r="H35" s="75">
        <f>'зима-весна 3н '!U24</f>
        <v>614.52</v>
      </c>
      <c r="I35" s="75">
        <f>'зима-весна 3н '!V24</f>
        <v>686.59349999999995</v>
      </c>
    </row>
    <row r="36" spans="1:9" x14ac:dyDescent="0.25">
      <c r="A36" s="504"/>
      <c r="B36" s="501"/>
      <c r="C36" s="6" t="s">
        <v>19</v>
      </c>
      <c r="D36" s="75">
        <f>'зима-весна 3н '!Q46</f>
        <v>622.50250000000005</v>
      </c>
      <c r="E36" s="75">
        <f>'зима-весна 3н '!R46</f>
        <v>713.00350000000003</v>
      </c>
      <c r="F36" s="75">
        <f>'зима-весна 3н '!S46</f>
        <v>771.45450000000005</v>
      </c>
      <c r="G36" s="75">
        <f>'зима-весна 3н '!T46</f>
        <v>933.75374999999997</v>
      </c>
      <c r="H36" s="75">
        <f>'зима-весна 3н '!U46</f>
        <v>1069.5052499999999</v>
      </c>
      <c r="I36" s="75">
        <f>'зима-весна 3н '!V46</f>
        <v>1157.18175</v>
      </c>
    </row>
    <row r="37" spans="1:9" x14ac:dyDescent="0.25">
      <c r="A37" s="504"/>
      <c r="B37" s="501"/>
      <c r="C37" s="6" t="s">
        <v>20</v>
      </c>
      <c r="D37" s="75">
        <f>'зима-весна 3н '!Q62</f>
        <v>383.78872000000001</v>
      </c>
      <c r="E37" s="75">
        <f>'зима-весна 3н '!R62</f>
        <v>400.79272000000003</v>
      </c>
      <c r="F37" s="75">
        <f>'зима-весна 3н '!S62</f>
        <v>386.82272</v>
      </c>
      <c r="G37" s="75">
        <f>'зима-весна 3н '!T62</f>
        <v>575.68308000000002</v>
      </c>
      <c r="H37" s="75">
        <f>'зима-весна 3н '!U62</f>
        <v>601.1890800000001</v>
      </c>
      <c r="I37" s="75">
        <f>'зима-весна 3н '!V62</f>
        <v>580.23408000000006</v>
      </c>
    </row>
    <row r="38" spans="1:9" x14ac:dyDescent="0.25">
      <c r="A38" s="504"/>
      <c r="B38" s="501"/>
      <c r="C38" s="6" t="s">
        <v>21</v>
      </c>
      <c r="D38" s="75">
        <f>'зима-весна 3н '!Q84</f>
        <v>445.37700000000001</v>
      </c>
      <c r="E38" s="75">
        <f>'зима-весна 3н '!R84</f>
        <v>515.04200000000003</v>
      </c>
      <c r="F38" s="75">
        <f>'зима-весна 3н '!S84</f>
        <v>552.31299999999999</v>
      </c>
      <c r="G38" s="75">
        <f>'зима-весна 3н '!T84</f>
        <v>668.06550000000004</v>
      </c>
      <c r="H38" s="75">
        <f>'зима-весна 3н '!U84</f>
        <v>772.56299999999999</v>
      </c>
      <c r="I38" s="75">
        <f>'зима-весна 3н '!V84</f>
        <v>828.46950000000004</v>
      </c>
    </row>
    <row r="39" spans="1:9" x14ac:dyDescent="0.25">
      <c r="A39" s="504"/>
      <c r="B39" s="502"/>
      <c r="C39" s="6" t="s">
        <v>22</v>
      </c>
      <c r="D39" s="75">
        <f>'зима-весна 3н '!Q110</f>
        <v>564.59850000000006</v>
      </c>
      <c r="E39" s="75">
        <f>'зима-весна 3н '!R110</f>
        <v>670.01949999999999</v>
      </c>
      <c r="F39" s="75">
        <f>'зима-весна 3н '!S110</f>
        <v>764.73950000000013</v>
      </c>
      <c r="G39" s="75">
        <f>'зима-весна 3н '!T110</f>
        <v>846.89775000000009</v>
      </c>
      <c r="H39" s="75">
        <f>'зима-весна 3н '!U110</f>
        <v>1005.02925</v>
      </c>
      <c r="I39" s="75">
        <f>'зима-весна 3н '!V110</f>
        <v>1147.1092500000002</v>
      </c>
    </row>
    <row r="40" spans="1:9" x14ac:dyDescent="0.25">
      <c r="A40" s="504"/>
      <c r="B40" s="500" t="s">
        <v>106</v>
      </c>
      <c r="C40" s="6" t="s">
        <v>18</v>
      </c>
      <c r="D40" s="75">
        <f>'зима-весна 4 н'!Q26</f>
        <v>447.27472</v>
      </c>
      <c r="E40" s="75">
        <f>'зима-весна 4 н'!R26</f>
        <v>495.04622000000006</v>
      </c>
      <c r="F40" s="75">
        <f>'зима-весна 4 н'!S26</f>
        <v>519.13571999999999</v>
      </c>
      <c r="G40" s="75">
        <f>'зима-весна 4 н'!T26</f>
        <v>670.91208000000006</v>
      </c>
      <c r="H40" s="75">
        <f>'зима-весна 4 н'!U26</f>
        <v>742.56933000000015</v>
      </c>
      <c r="I40" s="75">
        <f>'зима-весна 4 н'!V26</f>
        <v>778.70357999999999</v>
      </c>
    </row>
    <row r="41" spans="1:9" x14ac:dyDescent="0.25">
      <c r="A41" s="504"/>
      <c r="B41" s="501"/>
      <c r="C41" s="6" t="s">
        <v>19</v>
      </c>
      <c r="D41" s="75">
        <f>'зима-весна 4 н'!Q44</f>
        <v>649.12200000000007</v>
      </c>
      <c r="E41" s="75">
        <f>'зима-весна 4 н'!R44</f>
        <v>724.19200000000001</v>
      </c>
      <c r="F41" s="75">
        <f>'зима-весна 4 н'!S44</f>
        <v>793.15599999999995</v>
      </c>
      <c r="G41" s="75">
        <f>'зима-весна 4 н'!T44</f>
        <v>973.68299999999999</v>
      </c>
      <c r="H41" s="75">
        <f>'зима-весна 4 н'!U44</f>
        <v>1086.288</v>
      </c>
      <c r="I41" s="75">
        <f>'зима-весна 4 н'!V44</f>
        <v>1189.7339999999999</v>
      </c>
    </row>
    <row r="42" spans="1:9" x14ac:dyDescent="0.25">
      <c r="A42" s="504"/>
      <c r="B42" s="501"/>
      <c r="C42" s="6" t="s">
        <v>20</v>
      </c>
      <c r="D42" s="75">
        <f>'зима-весна 4 н'!Q64</f>
        <v>409.78899999999999</v>
      </c>
      <c r="E42" s="75">
        <f>'зима-весна 4 н'!R64</f>
        <v>459.33000000000004</v>
      </c>
      <c r="F42" s="75">
        <f>'зима-весна 4 н'!S64</f>
        <v>496.49900000000002</v>
      </c>
      <c r="G42" s="75">
        <f>'зима-весна 4 н'!T64</f>
        <v>614.68350000000009</v>
      </c>
      <c r="H42" s="75">
        <f>'зима-весна 4 н'!U64</f>
        <v>688.99500000000012</v>
      </c>
      <c r="I42" s="75">
        <f>'зима-весна 4 н'!V64</f>
        <v>744.74849999999992</v>
      </c>
    </row>
    <row r="43" spans="1:9" x14ac:dyDescent="0.25">
      <c r="A43" s="504"/>
      <c r="B43" s="501"/>
      <c r="C43" s="6" t="s">
        <v>21</v>
      </c>
      <c r="D43" s="75">
        <f>'зима-весна 4 н'!Q81</f>
        <v>463.226</v>
      </c>
      <c r="E43" s="75">
        <f>'зима-весна 4 н'!R81</f>
        <v>488.48200000000003</v>
      </c>
      <c r="F43" s="75">
        <f>'зима-весна 4 н'!S81</f>
        <v>504.613</v>
      </c>
      <c r="G43" s="75">
        <f>'зима-весна 4 н'!T81</f>
        <v>694.83899999999994</v>
      </c>
      <c r="H43" s="75">
        <f>'зима-весна 4 н'!U81</f>
        <v>732.72299999999996</v>
      </c>
      <c r="I43" s="75">
        <f>'зима-весна 4 н'!V81</f>
        <v>756.91950000000008</v>
      </c>
    </row>
    <row r="44" spans="1:9" x14ac:dyDescent="0.25">
      <c r="A44" s="504"/>
      <c r="B44" s="502"/>
      <c r="C44" s="6" t="s">
        <v>22</v>
      </c>
      <c r="D44" s="75">
        <f>'зима-весна 4 н'!Q107</f>
        <v>440.79450000000003</v>
      </c>
      <c r="E44" s="75">
        <f>'зима-весна 4 н'!R107</f>
        <v>551.08749999999998</v>
      </c>
      <c r="F44" s="75">
        <f>'зима-весна 4 н'!S107</f>
        <v>648.15649999999994</v>
      </c>
      <c r="G44" s="75">
        <f>'зима-весна 4 н'!T107</f>
        <v>661.19175000000007</v>
      </c>
      <c r="H44" s="75">
        <f>'зима-весна 4 н'!U107</f>
        <v>826.63124999999991</v>
      </c>
      <c r="I44" s="75">
        <f>'зима-весна 4 н'!V107</f>
        <v>972.23475000000008</v>
      </c>
    </row>
    <row r="45" spans="1:9" ht="15.75" x14ac:dyDescent="0.25">
      <c r="A45" s="504"/>
      <c r="B45" s="505" t="s">
        <v>23</v>
      </c>
      <c r="C45" s="505"/>
      <c r="D45" s="76">
        <f>AVERAGE(D5:D44)</f>
        <v>475.9921300000002</v>
      </c>
      <c r="E45" s="76">
        <f t="shared" ref="E45:I45" si="0">AVERAGE(E5:E44)</f>
        <v>543.14110800000003</v>
      </c>
      <c r="F45" s="76">
        <f t="shared" si="0"/>
        <v>588.77585499999986</v>
      </c>
      <c r="G45" s="76">
        <v>760</v>
      </c>
      <c r="H45" s="76">
        <f t="shared" si="0"/>
        <v>806.48479017999978</v>
      </c>
      <c r="I45" s="76">
        <f t="shared" si="0"/>
        <v>851.85031825000021</v>
      </c>
    </row>
  </sheetData>
  <mergeCells count="16"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  <mergeCell ref="B25:B29"/>
    <mergeCell ref="B35:B39"/>
    <mergeCell ref="B40:B44"/>
    <mergeCell ref="A25:A45"/>
    <mergeCell ref="B45:C45"/>
    <mergeCell ref="B30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лето-осень 1</vt:lpstr>
      <vt:lpstr>лето-осень 2</vt:lpstr>
      <vt:lpstr>лето-осень 3 </vt:lpstr>
      <vt:lpstr>лето-осень 4</vt:lpstr>
      <vt:lpstr>зима-весна 1н </vt:lpstr>
      <vt:lpstr>зима-весна 2 н </vt:lpstr>
      <vt:lpstr>зима-весна 3н </vt:lpstr>
      <vt:lpstr>зима-весна 4 н</vt:lpstr>
      <vt:lpstr>расчет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1'!Область_печати</vt:lpstr>
      <vt:lpstr>'лето-осень 2'!Область_печати</vt:lpstr>
      <vt:lpstr>'лето-осень 3 '!Область_печати</vt:lpstr>
      <vt:lpstr>'лето-осень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2025-08-06T18:21:57Z</dcterms:modified>
</cp:coreProperties>
</file>